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1340" windowHeight="9345"/>
  </bookViews>
  <sheets>
    <sheet name="Ресурсная ведомость" sheetId="1" r:id="rId1"/>
  </sheets>
  <definedNames>
    <definedName name="_xlnm.Print_Titles" localSheetId="0">'Ресурсная ведомость'!$16:$16</definedName>
  </definedNames>
  <calcPr calcId="144525"/>
</workbook>
</file>

<file path=xl/calcChain.xml><?xml version="1.0" encoding="utf-8"?>
<calcChain xmlns="http://schemas.openxmlformats.org/spreadsheetml/2006/main">
  <c r="I33" i="1" l="1"/>
  <c r="I32" i="1"/>
  <c r="I31" i="1"/>
  <c r="I30" i="1"/>
  <c r="I29" i="1"/>
  <c r="I26" i="1"/>
  <c r="I24" i="1"/>
  <c r="I23" i="1"/>
  <c r="I22" i="1"/>
  <c r="I21" i="1"/>
  <c r="I20" i="1"/>
  <c r="I19" i="1"/>
  <c r="I18" i="1"/>
  <c r="I17" i="1"/>
  <c r="F27" i="1"/>
  <c r="I27" i="1" s="1"/>
  <c r="F26" i="1"/>
  <c r="F25" i="1"/>
  <c r="I25" i="1" s="1"/>
  <c r="A27" i="1"/>
  <c r="A18" i="1"/>
  <c r="A19" i="1" s="1"/>
  <c r="A20" i="1" s="1"/>
  <c r="A21" i="1" s="1"/>
  <c r="A22" i="1" s="1"/>
  <c r="A23" i="1" s="1"/>
  <c r="A24" i="1" s="1"/>
  <c r="A25" i="1" s="1"/>
</calcChain>
</file>

<file path=xl/sharedStrings.xml><?xml version="1.0" encoding="utf-8"?>
<sst xmlns="http://schemas.openxmlformats.org/spreadsheetml/2006/main" count="65" uniqueCount="39">
  <si>
    <t>Обоснование</t>
  </si>
  <si>
    <t>Наименование</t>
  </si>
  <si>
    <t>Ед. изм.</t>
  </si>
  <si>
    <t>Общее кол-во</t>
  </si>
  <si>
    <t>Цена</t>
  </si>
  <si>
    <t>Обосн</t>
  </si>
  <si>
    <t xml:space="preserve">на </t>
  </si>
  <si>
    <t>(наименование работ и затрат, наименование объекта)</t>
  </si>
  <si>
    <t>№ пп</t>
  </si>
  <si>
    <t>Всего</t>
  </si>
  <si>
    <t>в тч ЗП на единицу/ всего</t>
  </si>
  <si>
    <t>шт.</t>
  </si>
  <si>
    <t>Прайс</t>
  </si>
  <si>
    <t xml:space="preserve">   - Указатель световой  "Не входить"  1*11 ЛПО 78 1*11   Ц=347,68:1,18:5,37*1,02</t>
  </si>
  <si>
    <t xml:space="preserve">   - Указатель световой  "ЗАНЯТО"  1*11 ЛПО 78 1*11   Ц=347,68:1,18:5,37*1,02</t>
  </si>
  <si>
    <t xml:space="preserve">   - Блок аварийного питания ES1 Ц=3665,57:1,18:5,37*1,02</t>
  </si>
  <si>
    <t xml:space="preserve">   - TLD 18W/830   Ц=59,63:1,18:5,37*1,02</t>
  </si>
  <si>
    <t xml:space="preserve">   - Лоток неперфорированный 100*60*2000  НЛГ 100*60-П2 Ц=206,5:1,18:5,37*1,02</t>
  </si>
  <si>
    <t xml:space="preserve">   - Секция угловая 90 НЛП-У90  Ц=233,64:1,18:5,37*1,02</t>
  </si>
  <si>
    <t xml:space="preserve">   - Крышка угловой секции 90 НКП-У90  Ц=35,4:1,18:5,37*1,02</t>
  </si>
  <si>
    <t>Выключатель одноклавшный для скрытой установки "Рондо"  С16-067  Ц=43,29:1,18:5,37*1,02</t>
  </si>
  <si>
    <t>м</t>
  </si>
  <si>
    <t xml:space="preserve">   - КабельВВГн-FRLS 5*2,5мм2 Ц=138,77:5,37*1,02</t>
  </si>
  <si>
    <t xml:space="preserve">   - КабельВВГн-FRLS 3*1,5мм2 Ц=72,94:5,37*1,02</t>
  </si>
  <si>
    <t xml:space="preserve">   - КабельВВГн-FRLS 5*16мм2 Ц=557,85:5,37*1,02</t>
  </si>
  <si>
    <t xml:space="preserve">                  Оборудование</t>
  </si>
  <si>
    <t xml:space="preserve">   - Пускатель магнитный 380В,50Гц Ur=220В, в оболочке IP54.c кнопками, с лампой ,номинальный ток Iн=10А КМП1  ПМЛ-123002 Ц=893,44:1,18:2,99*1,012</t>
  </si>
  <si>
    <t xml:space="preserve">   - Пускатель магнитный 380В,50Гц Ur=220В, в оболочке IP54.c кнопками, с лампой ,номинальный ток Iн=80А 9 КМ  ПМЛ-414002Д Ц=2218,56:1,18:2,99*1,012</t>
  </si>
  <si>
    <t>Щиток  распределительный ЩРН-3/24  Ц=583,44:1,18:2,99*1,012</t>
  </si>
  <si>
    <t xml:space="preserve">   - Пускатель магнитный 380В,50Гц Ur=220В, в оболочке IP54.c кнопками, с лампой ,номинальный ток Iн=16А КМП1ЕН  ПМЛ-123002 Ц=893,44:1,18:2,99*1,012</t>
  </si>
  <si>
    <t xml:space="preserve">   - ВКЗ22-16.В.331 Ц=849,78:1,18:2,99*1,012</t>
  </si>
  <si>
    <t>Стоимость, руб. в текущих ценах с ндс</t>
  </si>
  <si>
    <t>Согласованно:</t>
  </si>
  <si>
    <t>ВЕДОМОСТЬ СОГЛАСОВАНИЯ МАТЕРИАЛОВ</t>
  </si>
  <si>
    <t>Электрооборудование д.141</t>
  </si>
  <si>
    <t>Составил                                      Порохова Н.К.</t>
  </si>
  <si>
    <t xml:space="preserve">Прайс  </t>
  </si>
  <si>
    <t xml:space="preserve">Прайс </t>
  </si>
  <si>
    <t xml:space="preserve">Прайс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</si>
</sst>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b/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5" fillId="0" borderId="2" xfId="0" applyFont="1" applyBorder="1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49" fontId="2" fillId="0" borderId="8" xfId="0" applyNumberFormat="1" applyFont="1" applyBorder="1" applyAlignment="1">
      <alignment horizontal="left" vertical="top"/>
    </xf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top"/>
    </xf>
    <xf numFmtId="0" fontId="2" fillId="0" borderId="8" xfId="0" applyFont="1" applyBorder="1" applyAlignment="1">
      <alignment horizontal="right" vertical="top"/>
    </xf>
    <xf numFmtId="0" fontId="2" fillId="0" borderId="8" xfId="0" applyFont="1" applyBorder="1" applyAlignment="1">
      <alignment horizontal="right" vertical="top" wrapText="1"/>
    </xf>
    <xf numFmtId="0" fontId="8" fillId="0" borderId="8" xfId="0" applyFont="1" applyBorder="1" applyAlignment="1">
      <alignment horizontal="center"/>
    </xf>
    <xf numFmtId="49" fontId="8" fillId="0" borderId="8" xfId="0" applyNumberFormat="1" applyFont="1" applyBorder="1" applyAlignment="1">
      <alignment horizontal="left" vertical="top"/>
    </xf>
    <xf numFmtId="0" fontId="8" fillId="0" borderId="8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center" vertical="top"/>
    </xf>
    <xf numFmtId="0" fontId="8" fillId="0" borderId="8" xfId="0" applyFont="1" applyBorder="1" applyAlignment="1">
      <alignment horizontal="right" vertical="top"/>
    </xf>
    <xf numFmtId="0" fontId="2" fillId="0" borderId="0" xfId="0" applyFont="1" applyAlignment="1">
      <alignment horizontal="left" vertical="top"/>
    </xf>
    <xf numFmtId="0" fontId="9" fillId="0" borderId="0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10" fillId="0" borderId="0" xfId="0" applyFont="1"/>
    <xf numFmtId="0" fontId="9" fillId="0" borderId="0" xfId="0" applyFont="1" applyAlignment="1">
      <alignment horizontal="left" vertical="top" wrapText="1"/>
    </xf>
    <xf numFmtId="2" fontId="8" fillId="0" borderId="8" xfId="0" applyNumberFormat="1" applyFont="1" applyBorder="1" applyAlignment="1">
      <alignment horizontal="right" vertical="top"/>
    </xf>
    <xf numFmtId="0" fontId="7" fillId="0" borderId="8" xfId="0" applyFont="1" applyBorder="1" applyAlignment="1">
      <alignment horizontal="left" wrapText="1"/>
    </xf>
    <xf numFmtId="0" fontId="0" fillId="0" borderId="8" xfId="0" applyBorder="1" applyAlignment="1">
      <alignment wrapText="1"/>
    </xf>
    <xf numFmtId="49" fontId="11" fillId="0" borderId="0" xfId="0" applyNumberFormat="1" applyFont="1" applyAlignment="1">
      <alignment horizontal="center" vertical="top" wrapText="1"/>
    </xf>
    <xf numFmtId="0" fontId="12" fillId="0" borderId="0" xfId="0" applyFont="1" applyAlignment="1">
      <alignment wrapText="1"/>
    </xf>
    <xf numFmtId="49" fontId="9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 readingOrder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37"/>
  <sheetViews>
    <sheetView showGridLines="0" tabSelected="1" zoomScaleSheetLayoutView="75" workbookViewId="0">
      <selection activeCell="B32" sqref="B32"/>
    </sheetView>
  </sheetViews>
  <sheetFormatPr defaultRowHeight="12.75" x14ac:dyDescent="0.2"/>
  <cols>
    <col min="1" max="1" width="5.85546875" style="7" customWidth="1"/>
    <col min="2" max="2" width="10.85546875" style="2" customWidth="1"/>
    <col min="3" max="3" width="33" style="3" customWidth="1"/>
    <col min="4" max="4" width="7.7109375" style="4" customWidth="1"/>
    <col min="5" max="5" width="8" style="5" customWidth="1"/>
    <col min="6" max="7" width="8.7109375" style="5" customWidth="1"/>
    <col min="8" max="8" width="10.7109375" style="5" customWidth="1"/>
    <col min="9" max="9" width="8.7109375" style="6" customWidth="1"/>
    <col min="10" max="16384" width="9.140625" style="7"/>
  </cols>
  <sheetData>
    <row r="1" spans="1:9" x14ac:dyDescent="0.2">
      <c r="A1" s="40"/>
      <c r="B1" s="41" t="s">
        <v>32</v>
      </c>
      <c r="C1" s="42"/>
      <c r="D1" s="43"/>
      <c r="E1" s="44"/>
      <c r="F1" s="44"/>
      <c r="G1" s="40"/>
      <c r="H1" s="41"/>
      <c r="I1" s="42"/>
    </row>
    <row r="2" spans="1:9" x14ac:dyDescent="0.2">
      <c r="A2" s="40"/>
      <c r="B2" s="41"/>
      <c r="C2" s="42"/>
      <c r="D2" s="43"/>
      <c r="E2" s="44"/>
      <c r="F2" s="44"/>
      <c r="G2" s="40"/>
      <c r="H2" s="41"/>
      <c r="I2" s="42"/>
    </row>
    <row r="3" spans="1:9" s="10" customFormat="1" ht="13.5" customHeight="1" x14ac:dyDescent="0.2">
      <c r="A3" s="40"/>
      <c r="B3" s="41"/>
      <c r="C3" s="42"/>
      <c r="D3" s="43"/>
      <c r="E3" s="44"/>
      <c r="F3" s="44"/>
      <c r="G3" s="40"/>
      <c r="H3" s="41"/>
      <c r="I3" s="42"/>
    </row>
    <row r="4" spans="1:9" x14ac:dyDescent="0.2">
      <c r="A4" s="45"/>
      <c r="B4" s="41"/>
      <c r="C4" s="42"/>
      <c r="D4" s="46"/>
      <c r="E4" s="44"/>
      <c r="F4" s="44"/>
      <c r="G4" s="45"/>
      <c r="H4" s="41"/>
      <c r="I4" s="42"/>
    </row>
    <row r="5" spans="1:9" x14ac:dyDescent="0.2">
      <c r="A5" s="50" t="s">
        <v>33</v>
      </c>
      <c r="B5" s="51"/>
      <c r="C5" s="51"/>
      <c r="D5" s="51"/>
      <c r="E5" s="51"/>
      <c r="F5" s="51"/>
      <c r="G5" s="52"/>
      <c r="H5" s="53"/>
      <c r="I5" s="53"/>
    </row>
    <row r="6" spans="1:9" ht="14.25" x14ac:dyDescent="0.2">
      <c r="B6" s="8"/>
      <c r="D6" s="12"/>
    </row>
    <row r="7" spans="1:9" x14ac:dyDescent="0.2">
      <c r="B7" s="8"/>
      <c r="D7" s="13"/>
    </row>
    <row r="8" spans="1:9" ht="14.25" x14ac:dyDescent="0.2">
      <c r="B8" s="14" t="s">
        <v>6</v>
      </c>
      <c r="C8" s="9" t="s">
        <v>34</v>
      </c>
      <c r="D8" s="3"/>
      <c r="E8" s="15"/>
    </row>
    <row r="9" spans="1:9" ht="27" customHeight="1" x14ac:dyDescent="0.2">
      <c r="B9" s="8"/>
      <c r="D9" s="16" t="s">
        <v>7</v>
      </c>
    </row>
    <row r="10" spans="1:9" x14ac:dyDescent="0.2">
      <c r="B10" s="17"/>
      <c r="D10" s="18"/>
    </row>
    <row r="11" spans="1:9" x14ac:dyDescent="0.2">
      <c r="B11" s="8"/>
      <c r="D11" s="5"/>
    </row>
    <row r="12" spans="1:9" ht="14.25" x14ac:dyDescent="0.2">
      <c r="B12" s="8"/>
      <c r="D12" s="12"/>
    </row>
    <row r="13" spans="1:9" ht="14.25" x14ac:dyDescent="0.2">
      <c r="B13" s="8"/>
      <c r="C13" s="19"/>
      <c r="E13" s="20"/>
    </row>
    <row r="14" spans="1:9" ht="15.75" customHeight="1" x14ac:dyDescent="0.2">
      <c r="A14" s="59" t="s">
        <v>8</v>
      </c>
      <c r="B14" s="61" t="s">
        <v>0</v>
      </c>
      <c r="C14" s="59" t="s">
        <v>1</v>
      </c>
      <c r="D14" s="59" t="s">
        <v>2</v>
      </c>
      <c r="E14" s="57" t="s">
        <v>3</v>
      </c>
      <c r="F14" s="54" t="s">
        <v>31</v>
      </c>
      <c r="G14" s="55"/>
      <c r="H14" s="55"/>
      <c r="I14" s="56"/>
    </row>
    <row r="15" spans="1:9" ht="42" customHeight="1" x14ac:dyDescent="0.2">
      <c r="A15" s="60"/>
      <c r="B15" s="62"/>
      <c r="C15" s="58"/>
      <c r="D15" s="58"/>
      <c r="E15" s="58"/>
      <c r="F15" s="21" t="s">
        <v>4</v>
      </c>
      <c r="G15" s="22" t="s">
        <v>10</v>
      </c>
      <c r="H15" s="21" t="s">
        <v>5</v>
      </c>
      <c r="I15" s="21" t="s">
        <v>9</v>
      </c>
    </row>
    <row r="16" spans="1:9" ht="15.75" customHeight="1" x14ac:dyDescent="0.2">
      <c r="A16" s="26">
        <v>1</v>
      </c>
      <c r="B16" s="27">
        <v>2</v>
      </c>
      <c r="C16" s="26">
        <v>3</v>
      </c>
      <c r="D16" s="26">
        <v>4</v>
      </c>
      <c r="E16" s="26">
        <v>5</v>
      </c>
      <c r="F16" s="26">
        <v>10</v>
      </c>
      <c r="G16" s="26">
        <v>11</v>
      </c>
      <c r="H16" s="26">
        <v>12</v>
      </c>
      <c r="I16" s="26">
        <v>13</v>
      </c>
    </row>
    <row r="17" spans="1:9" ht="38.25" x14ac:dyDescent="0.2">
      <c r="A17" s="34">
        <v>1</v>
      </c>
      <c r="B17" s="35" t="s">
        <v>12</v>
      </c>
      <c r="C17" s="36" t="s">
        <v>13</v>
      </c>
      <c r="D17" s="37" t="s">
        <v>11</v>
      </c>
      <c r="E17" s="38">
        <v>1</v>
      </c>
      <c r="F17" s="38">
        <v>347.68</v>
      </c>
      <c r="G17" s="38"/>
      <c r="H17" s="32"/>
      <c r="I17" s="33">
        <f>F17</f>
        <v>347.68</v>
      </c>
    </row>
    <row r="18" spans="1:9" ht="38.25" x14ac:dyDescent="0.2">
      <c r="A18" s="34">
        <f>1+A17</f>
        <v>2</v>
      </c>
      <c r="B18" s="35" t="s">
        <v>12</v>
      </c>
      <c r="C18" s="36" t="s">
        <v>14</v>
      </c>
      <c r="D18" s="37" t="s">
        <v>11</v>
      </c>
      <c r="E18" s="38">
        <v>1</v>
      </c>
      <c r="F18" s="38">
        <v>347.68</v>
      </c>
      <c r="G18" s="38"/>
      <c r="H18" s="32"/>
      <c r="I18" s="33">
        <f>F18</f>
        <v>347.68</v>
      </c>
    </row>
    <row r="19" spans="1:9" ht="25.5" x14ac:dyDescent="0.2">
      <c r="A19" s="34">
        <f t="shared" ref="A19:A27" si="0">1+A18</f>
        <v>3</v>
      </c>
      <c r="B19" s="35" t="s">
        <v>12</v>
      </c>
      <c r="C19" s="36" t="s">
        <v>15</v>
      </c>
      <c r="D19" s="37" t="s">
        <v>11</v>
      </c>
      <c r="E19" s="38">
        <v>1</v>
      </c>
      <c r="F19" s="38">
        <v>3665.57</v>
      </c>
      <c r="G19" s="38"/>
      <c r="H19" s="32"/>
      <c r="I19" s="33">
        <f>F19</f>
        <v>3665.57</v>
      </c>
    </row>
    <row r="20" spans="1:9" ht="25.5" x14ac:dyDescent="0.2">
      <c r="A20" s="34">
        <f t="shared" si="0"/>
        <v>4</v>
      </c>
      <c r="B20" s="35" t="s">
        <v>12</v>
      </c>
      <c r="C20" s="36" t="s">
        <v>16</v>
      </c>
      <c r="D20" s="37" t="s">
        <v>11</v>
      </c>
      <c r="E20" s="38">
        <v>25</v>
      </c>
      <c r="F20" s="38">
        <v>59.63</v>
      </c>
      <c r="G20" s="38"/>
      <c r="H20" s="32"/>
      <c r="I20" s="33">
        <f t="shared" ref="I20:I27" si="1">E20*F20</f>
        <v>1490.75</v>
      </c>
    </row>
    <row r="21" spans="1:9" ht="38.25" x14ac:dyDescent="0.2">
      <c r="A21" s="34">
        <f t="shared" si="0"/>
        <v>5</v>
      </c>
      <c r="B21" s="35" t="s">
        <v>36</v>
      </c>
      <c r="C21" s="36" t="s">
        <v>17</v>
      </c>
      <c r="D21" s="37" t="s">
        <v>11</v>
      </c>
      <c r="E21" s="38">
        <v>7</v>
      </c>
      <c r="F21" s="38">
        <v>206.5</v>
      </c>
      <c r="G21" s="38"/>
      <c r="H21" s="32"/>
      <c r="I21" s="33">
        <f t="shared" si="1"/>
        <v>1445.5</v>
      </c>
    </row>
    <row r="22" spans="1:9" ht="25.5" x14ac:dyDescent="0.2">
      <c r="A22" s="34">
        <f t="shared" si="0"/>
        <v>6</v>
      </c>
      <c r="B22" s="35" t="s">
        <v>36</v>
      </c>
      <c r="C22" s="36" t="s">
        <v>18</v>
      </c>
      <c r="D22" s="37" t="s">
        <v>11</v>
      </c>
      <c r="E22" s="38">
        <v>2</v>
      </c>
      <c r="F22" s="38">
        <v>233.64</v>
      </c>
      <c r="G22" s="38"/>
      <c r="H22" s="32"/>
      <c r="I22" s="33">
        <f t="shared" si="1"/>
        <v>467.28</v>
      </c>
    </row>
    <row r="23" spans="1:9" ht="25.5" x14ac:dyDescent="0.2">
      <c r="A23" s="34">
        <f t="shared" si="0"/>
        <v>7</v>
      </c>
      <c r="B23" s="35" t="s">
        <v>36</v>
      </c>
      <c r="C23" s="36" t="s">
        <v>19</v>
      </c>
      <c r="D23" s="37" t="s">
        <v>11</v>
      </c>
      <c r="E23" s="38">
        <v>2</v>
      </c>
      <c r="F23" s="38">
        <v>35.4</v>
      </c>
      <c r="G23" s="38"/>
      <c r="H23" s="32"/>
      <c r="I23" s="33">
        <f t="shared" si="1"/>
        <v>70.8</v>
      </c>
    </row>
    <row r="24" spans="1:9" ht="38.25" x14ac:dyDescent="0.2">
      <c r="A24" s="34">
        <f t="shared" si="0"/>
        <v>8</v>
      </c>
      <c r="B24" s="29" t="s">
        <v>37</v>
      </c>
      <c r="C24" s="30" t="s">
        <v>20</v>
      </c>
      <c r="D24" s="31" t="s">
        <v>11</v>
      </c>
      <c r="E24" s="32">
        <v>3</v>
      </c>
      <c r="F24" s="32">
        <v>43.29</v>
      </c>
      <c r="G24" s="32"/>
      <c r="H24" s="32"/>
      <c r="I24" s="33">
        <f t="shared" si="1"/>
        <v>129.87</v>
      </c>
    </row>
    <row r="25" spans="1:9" ht="25.5" x14ac:dyDescent="0.2">
      <c r="A25" s="34">
        <f t="shared" si="0"/>
        <v>9</v>
      </c>
      <c r="B25" s="35" t="s">
        <v>37</v>
      </c>
      <c r="C25" s="36" t="s">
        <v>22</v>
      </c>
      <c r="D25" s="37" t="s">
        <v>21</v>
      </c>
      <c r="E25" s="38">
        <v>45</v>
      </c>
      <c r="F25" s="47">
        <f>138.77*1.18</f>
        <v>163.74860000000001</v>
      </c>
      <c r="G25" s="38"/>
      <c r="H25" s="32"/>
      <c r="I25" s="33">
        <f t="shared" si="1"/>
        <v>7368.6870000000008</v>
      </c>
    </row>
    <row r="26" spans="1:9" ht="25.5" x14ac:dyDescent="0.2">
      <c r="A26" s="34">
        <v>10</v>
      </c>
      <c r="B26" s="35" t="s">
        <v>12</v>
      </c>
      <c r="C26" s="36" t="s">
        <v>23</v>
      </c>
      <c r="D26" s="37" t="s">
        <v>21</v>
      </c>
      <c r="E26" s="38">
        <v>140</v>
      </c>
      <c r="F26" s="47">
        <f>72.94*1.18</f>
        <v>86.069199999999995</v>
      </c>
      <c r="G26" s="38"/>
      <c r="H26" s="32"/>
      <c r="I26" s="33">
        <f t="shared" si="1"/>
        <v>12049.688</v>
      </c>
    </row>
    <row r="27" spans="1:9" ht="25.5" x14ac:dyDescent="0.2">
      <c r="A27" s="34">
        <f t="shared" si="0"/>
        <v>11</v>
      </c>
      <c r="B27" s="35" t="s">
        <v>37</v>
      </c>
      <c r="C27" s="36" t="s">
        <v>24</v>
      </c>
      <c r="D27" s="37" t="s">
        <v>21</v>
      </c>
      <c r="E27" s="38">
        <v>35</v>
      </c>
      <c r="F27" s="47">
        <f>557.85*1.18</f>
        <v>658.26300000000003</v>
      </c>
      <c r="G27" s="38"/>
      <c r="H27" s="32"/>
      <c r="I27" s="33">
        <f t="shared" si="1"/>
        <v>23039.205000000002</v>
      </c>
    </row>
    <row r="28" spans="1:9" x14ac:dyDescent="0.2">
      <c r="A28" s="48" t="s">
        <v>25</v>
      </c>
      <c r="B28" s="49"/>
      <c r="C28" s="49"/>
      <c r="D28" s="49"/>
      <c r="E28" s="49"/>
      <c r="F28" s="49"/>
      <c r="G28" s="49"/>
      <c r="H28" s="49"/>
      <c r="I28" s="49"/>
    </row>
    <row r="29" spans="1:9" ht="76.5" x14ac:dyDescent="0.2">
      <c r="A29" s="34">
        <v>13</v>
      </c>
      <c r="B29" s="35" t="s">
        <v>38</v>
      </c>
      <c r="C29" s="36" t="s">
        <v>26</v>
      </c>
      <c r="D29" s="37" t="s">
        <v>11</v>
      </c>
      <c r="E29" s="38">
        <v>1</v>
      </c>
      <c r="F29" s="38">
        <v>893.44</v>
      </c>
      <c r="G29" s="38"/>
      <c r="H29" s="32"/>
      <c r="I29" s="38">
        <f>F29</f>
        <v>893.44</v>
      </c>
    </row>
    <row r="30" spans="1:9" ht="76.5" x14ac:dyDescent="0.2">
      <c r="A30" s="34">
        <v>14</v>
      </c>
      <c r="B30" s="35" t="s">
        <v>38</v>
      </c>
      <c r="C30" s="36" t="s">
        <v>27</v>
      </c>
      <c r="D30" s="37" t="s">
        <v>11</v>
      </c>
      <c r="E30" s="38">
        <v>1</v>
      </c>
      <c r="F30" s="38">
        <v>2218.56</v>
      </c>
      <c r="G30" s="38"/>
      <c r="H30" s="32"/>
      <c r="I30" s="38">
        <f>F30</f>
        <v>2218.56</v>
      </c>
    </row>
    <row r="31" spans="1:9" ht="25.5" x14ac:dyDescent="0.2">
      <c r="A31" s="28">
        <v>15</v>
      </c>
      <c r="B31" s="29" t="s">
        <v>36</v>
      </c>
      <c r="C31" s="30" t="s">
        <v>28</v>
      </c>
      <c r="D31" s="31" t="s">
        <v>11</v>
      </c>
      <c r="E31" s="32">
        <v>1</v>
      </c>
      <c r="F31" s="32">
        <v>583.44000000000005</v>
      </c>
      <c r="G31" s="32"/>
      <c r="H31" s="32"/>
      <c r="I31" s="32">
        <f>F31</f>
        <v>583.44000000000005</v>
      </c>
    </row>
    <row r="32" spans="1:9" ht="76.5" x14ac:dyDescent="0.2">
      <c r="A32" s="34">
        <v>16</v>
      </c>
      <c r="B32" s="35" t="s">
        <v>36</v>
      </c>
      <c r="C32" s="36" t="s">
        <v>29</v>
      </c>
      <c r="D32" s="37" t="s">
        <v>11</v>
      </c>
      <c r="E32" s="38">
        <v>2</v>
      </c>
      <c r="F32" s="38">
        <v>893.44</v>
      </c>
      <c r="G32" s="38"/>
      <c r="H32" s="32"/>
      <c r="I32" s="38">
        <f>E32*F32</f>
        <v>1786.88</v>
      </c>
    </row>
    <row r="33" spans="1:9" ht="25.5" x14ac:dyDescent="0.2">
      <c r="A33" s="34">
        <v>17</v>
      </c>
      <c r="B33" s="35" t="s">
        <v>36</v>
      </c>
      <c r="C33" s="36" t="s">
        <v>30</v>
      </c>
      <c r="D33" s="37" t="s">
        <v>11</v>
      </c>
      <c r="E33" s="38">
        <v>3</v>
      </c>
      <c r="F33" s="38">
        <v>849.78</v>
      </c>
      <c r="G33" s="38"/>
      <c r="H33" s="32"/>
      <c r="I33" s="38">
        <f>E33*F33</f>
        <v>2549.34</v>
      </c>
    </row>
    <row r="34" spans="1:9" x14ac:dyDescent="0.2">
      <c r="A34" s="23"/>
      <c r="B34" s="24"/>
      <c r="C34" s="11"/>
      <c r="I34" s="25"/>
    </row>
    <row r="35" spans="1:9" x14ac:dyDescent="0.2">
      <c r="D35" s="1"/>
    </row>
    <row r="37" spans="1:9" x14ac:dyDescent="0.2">
      <c r="C37" s="39" t="s">
        <v>35</v>
      </c>
    </row>
  </sheetData>
  <mergeCells count="9">
    <mergeCell ref="A28:I28"/>
    <mergeCell ref="A5:F5"/>
    <mergeCell ref="G5:I5"/>
    <mergeCell ref="F14:I14"/>
    <mergeCell ref="E14:E15"/>
    <mergeCell ref="A14:A15"/>
    <mergeCell ref="B14:B15"/>
    <mergeCell ref="D14:D15"/>
    <mergeCell ref="C14:C15"/>
  </mergeCells>
  <phoneticPr fontId="1" type="noConversion"/>
  <pageMargins left="0.24" right="0.26" top="0.56999999999999995" bottom="0.43" header="0.36" footer="0.18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АХЧ</cp:lastModifiedBy>
  <cp:lastPrinted>2010-07-12T07:52:03Z</cp:lastPrinted>
  <dcterms:created xsi:type="dcterms:W3CDTF">2002-03-15T05:20:46Z</dcterms:created>
  <dcterms:modified xsi:type="dcterms:W3CDTF">2012-04-28T06:31:51Z</dcterms:modified>
</cp:coreProperties>
</file>