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omments6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omments7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drawings/drawing18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анализ утечек\"/>
    </mc:Choice>
  </mc:AlternateContent>
  <bookViews>
    <workbookView xWindow="0" yWindow="0" windowWidth="28800" windowHeight="12345" tabRatio="694" activeTab="14"/>
  </bookViews>
  <sheets>
    <sheet name="2008" sheetId="8" r:id="rId1"/>
    <sheet name="2009" sheetId="1" r:id="rId2"/>
    <sheet name="2010" sheetId="5" r:id="rId3"/>
    <sheet name="2011" sheetId="6" r:id="rId4"/>
    <sheet name="2012" sheetId="7" r:id="rId5"/>
    <sheet name="2013" sheetId="9" r:id="rId6"/>
    <sheet name="2014" sheetId="25" r:id="rId7"/>
    <sheet name="2015" sheetId="17" r:id="rId8"/>
    <sheet name="2016" sheetId="20" r:id="rId9"/>
    <sheet name="2017" sheetId="28" r:id="rId10"/>
    <sheet name="2018" sheetId="31" r:id="rId11"/>
    <sheet name="2019" sheetId="33" r:id="rId12"/>
    <sheet name="2020" sheetId="35" r:id="rId13"/>
    <sheet name="2021" sheetId="36" r:id="rId14"/>
    <sheet name="2022" sheetId="38" r:id="rId15"/>
    <sheet name="2019-2035" sheetId="37" r:id="rId16"/>
    <sheet name="2008-2022" sheetId="2" r:id="rId17"/>
    <sheet name="Динамика" sheetId="32" r:id="rId18"/>
    <sheet name="2008-2019 ЦТС М" sheetId="12" r:id="rId19"/>
    <sheet name="2012-2015 о.п." sheetId="21" r:id="rId20"/>
    <sheet name="2013-2014 года" sheetId="22" r:id="rId21"/>
  </sheets>
  <externalReferences>
    <externalReference r:id="rId22"/>
  </externalReferences>
  <definedNames>
    <definedName name="_xlnm._FilterDatabase" localSheetId="16" hidden="1">'2008-2022'!$J$4:$L$17</definedName>
  </definedNames>
  <calcPr calcId="162913"/>
  <fileRecoveryPr repairLoad="1"/>
</workbook>
</file>

<file path=xl/calcChain.xml><?xml version="1.0" encoding="utf-8"?>
<calcChain xmlns="http://schemas.openxmlformats.org/spreadsheetml/2006/main">
  <c r="D5" i="22" l="1"/>
  <c r="G5" i="22"/>
  <c r="D6" i="22"/>
  <c r="G6" i="22"/>
  <c r="D7" i="22"/>
  <c r="G7" i="22"/>
  <c r="D8" i="22"/>
  <c r="G8" i="22"/>
  <c r="D9" i="22"/>
  <c r="G9" i="22"/>
  <c r="D10" i="22"/>
  <c r="G10" i="22"/>
  <c r="D11" i="22"/>
  <c r="G11" i="22"/>
  <c r="D12" i="22"/>
  <c r="G12" i="22"/>
  <c r="D13" i="22"/>
  <c r="G13" i="22"/>
  <c r="D14" i="22"/>
  <c r="G14" i="22"/>
  <c r="D15" i="22"/>
  <c r="G15" i="22"/>
  <c r="D16" i="22"/>
  <c r="G16" i="22"/>
  <c r="B17" i="22"/>
  <c r="C17" i="22"/>
  <c r="D17" i="22"/>
  <c r="E17" i="22"/>
  <c r="F17" i="22"/>
  <c r="G17" i="22"/>
  <c r="D5" i="21"/>
  <c r="G5" i="21"/>
  <c r="J5" i="21"/>
  <c r="D6" i="21"/>
  <c r="G6" i="21"/>
  <c r="J6" i="21"/>
  <c r="D7" i="21"/>
  <c r="G7" i="21"/>
  <c r="J7" i="21"/>
  <c r="D8" i="21"/>
  <c r="G8" i="21"/>
  <c r="J8" i="21"/>
  <c r="D9" i="21"/>
  <c r="G9" i="21"/>
  <c r="J9" i="21"/>
  <c r="D10" i="21"/>
  <c r="G10" i="21"/>
  <c r="J10" i="21"/>
  <c r="D11" i="21"/>
  <c r="G11" i="21"/>
  <c r="J11" i="21"/>
  <c r="B12" i="21"/>
  <c r="C12" i="21"/>
  <c r="D12" i="21"/>
  <c r="E12" i="21"/>
  <c r="F12" i="21"/>
  <c r="G12" i="21"/>
  <c r="H12" i="21"/>
  <c r="I12" i="21"/>
  <c r="J12" i="21"/>
  <c r="B8" i="12"/>
  <c r="C8" i="12"/>
  <c r="D8" i="12"/>
  <c r="E8" i="12"/>
  <c r="F8" i="12"/>
  <c r="G8" i="12"/>
  <c r="H8" i="12"/>
  <c r="I8" i="12"/>
  <c r="J8" i="12"/>
  <c r="K8" i="12"/>
  <c r="L8" i="12"/>
  <c r="M8" i="12"/>
  <c r="B9" i="12"/>
  <c r="C9" i="12"/>
  <c r="D9" i="12"/>
  <c r="E9" i="12"/>
  <c r="F9" i="12"/>
  <c r="G9" i="12"/>
  <c r="H9" i="12"/>
  <c r="I9" i="12"/>
  <c r="J9" i="12"/>
  <c r="K9" i="12"/>
  <c r="L9" i="12"/>
  <c r="M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B39" i="12"/>
  <c r="C39" i="12"/>
  <c r="D39" i="12"/>
  <c r="E39" i="12"/>
  <c r="F39" i="12"/>
  <c r="G39" i="12"/>
  <c r="H39" i="12"/>
  <c r="I39" i="12"/>
  <c r="J39" i="12"/>
  <c r="K39" i="12"/>
  <c r="L39" i="12"/>
  <c r="M39" i="12"/>
  <c r="B40" i="12"/>
  <c r="C40" i="12"/>
  <c r="D40" i="12"/>
  <c r="E40" i="12"/>
  <c r="F40" i="12"/>
  <c r="G40" i="12"/>
  <c r="H40" i="12"/>
  <c r="I40" i="12"/>
  <c r="J40" i="12"/>
  <c r="K40" i="12"/>
  <c r="L40" i="12"/>
  <c r="M40" i="12"/>
  <c r="B41" i="12"/>
  <c r="C41" i="12"/>
  <c r="D41" i="12"/>
  <c r="E41" i="12"/>
  <c r="F41" i="12"/>
  <c r="G41" i="12"/>
  <c r="H41" i="12"/>
  <c r="I41" i="12"/>
  <c r="J41" i="12"/>
  <c r="K41" i="12"/>
  <c r="L41" i="12"/>
  <c r="M41" i="12"/>
  <c r="B42" i="12"/>
  <c r="C42" i="12"/>
  <c r="D42" i="12"/>
  <c r="E42" i="12"/>
  <c r="F42" i="12"/>
  <c r="G42" i="12"/>
  <c r="H42" i="12"/>
  <c r="I42" i="12"/>
  <c r="J42" i="12"/>
  <c r="K42" i="12"/>
  <c r="L42" i="12"/>
  <c r="M42" i="12"/>
  <c r="B43" i="12"/>
  <c r="C43" i="12"/>
  <c r="D43" i="12"/>
  <c r="E43" i="12"/>
  <c r="F43" i="12"/>
  <c r="G43" i="12"/>
  <c r="H43" i="12"/>
  <c r="I43" i="12"/>
  <c r="J43" i="12"/>
  <c r="K43" i="12"/>
  <c r="L43" i="12"/>
  <c r="M43" i="12"/>
  <c r="B44" i="12"/>
  <c r="C44" i="12"/>
  <c r="D44" i="12"/>
  <c r="E44" i="12"/>
  <c r="F44" i="12"/>
  <c r="G44" i="12"/>
  <c r="H44" i="12"/>
  <c r="I44" i="12"/>
  <c r="J44" i="12"/>
  <c r="K44" i="12"/>
  <c r="L44" i="12"/>
  <c r="M44" i="12"/>
  <c r="B45" i="12"/>
  <c r="C45" i="12"/>
  <c r="D45" i="12"/>
  <c r="E45" i="12"/>
  <c r="F45" i="12"/>
  <c r="G45" i="12"/>
  <c r="H45" i="12"/>
  <c r="I45" i="12"/>
  <c r="J45" i="12"/>
  <c r="K45" i="12"/>
  <c r="L45" i="12"/>
  <c r="M45" i="12"/>
  <c r="B46" i="12"/>
  <c r="C46" i="12"/>
  <c r="D46" i="12"/>
  <c r="E46" i="12"/>
  <c r="F46" i="12"/>
  <c r="G46" i="12"/>
  <c r="H46" i="12"/>
  <c r="I46" i="12"/>
  <c r="J46" i="12"/>
  <c r="K46" i="12"/>
  <c r="L46" i="12"/>
  <c r="M46" i="12"/>
  <c r="B47" i="12"/>
  <c r="C47" i="12"/>
  <c r="D47" i="12"/>
  <c r="E47" i="12"/>
  <c r="F47" i="12"/>
  <c r="G47" i="12"/>
  <c r="H47" i="12"/>
  <c r="I47" i="12"/>
  <c r="J47" i="12"/>
  <c r="K47" i="12"/>
  <c r="L47" i="12"/>
  <c r="M47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B50" i="12"/>
  <c r="C50" i="12"/>
  <c r="D50" i="12"/>
  <c r="E50" i="12"/>
  <c r="F50" i="12"/>
  <c r="G50" i="12"/>
  <c r="H50" i="12"/>
  <c r="I50" i="12"/>
  <c r="J50" i="12"/>
  <c r="K50" i="12"/>
  <c r="L50" i="12"/>
  <c r="M50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B5" i="2"/>
  <c r="C5" i="2"/>
  <c r="D5" i="2"/>
  <c r="E5" i="2"/>
  <c r="F5" i="2"/>
  <c r="G5" i="2"/>
  <c r="J5" i="2"/>
  <c r="K5" i="2"/>
  <c r="L5" i="2"/>
  <c r="Q5" i="2"/>
  <c r="S5" i="2"/>
  <c r="U5" i="2"/>
  <c r="W5" i="2"/>
  <c r="Y5" i="2"/>
  <c r="AA5" i="2"/>
  <c r="B6" i="2"/>
  <c r="C6" i="2"/>
  <c r="D6" i="2"/>
  <c r="E6" i="2"/>
  <c r="F6" i="2"/>
  <c r="G6" i="2"/>
  <c r="J6" i="2"/>
  <c r="K6" i="2"/>
  <c r="L6" i="2"/>
  <c r="Q6" i="2"/>
  <c r="S6" i="2"/>
  <c r="U6" i="2"/>
  <c r="W6" i="2"/>
  <c r="Y6" i="2"/>
  <c r="AA6" i="2"/>
  <c r="B7" i="2"/>
  <c r="C7" i="2"/>
  <c r="D7" i="2"/>
  <c r="E7" i="2"/>
  <c r="F7" i="2"/>
  <c r="G7" i="2"/>
  <c r="J7" i="2"/>
  <c r="K7" i="2"/>
  <c r="L7" i="2"/>
  <c r="Q7" i="2"/>
  <c r="S7" i="2"/>
  <c r="U7" i="2"/>
  <c r="W7" i="2"/>
  <c r="Y7" i="2"/>
  <c r="AA7" i="2"/>
  <c r="B8" i="2"/>
  <c r="C8" i="2"/>
  <c r="D8" i="2"/>
  <c r="E8" i="2"/>
  <c r="F8" i="2"/>
  <c r="G8" i="2"/>
  <c r="J8" i="2"/>
  <c r="K8" i="2"/>
  <c r="L8" i="2"/>
  <c r="Q8" i="2"/>
  <c r="S8" i="2"/>
  <c r="U8" i="2"/>
  <c r="W8" i="2"/>
  <c r="Y8" i="2"/>
  <c r="AA8" i="2"/>
  <c r="B9" i="2"/>
  <c r="C9" i="2"/>
  <c r="D9" i="2"/>
  <c r="E9" i="2"/>
  <c r="F9" i="2"/>
  <c r="G9" i="2"/>
  <c r="J9" i="2"/>
  <c r="K9" i="2"/>
  <c r="L9" i="2"/>
  <c r="Q9" i="2"/>
  <c r="S9" i="2"/>
  <c r="U9" i="2"/>
  <c r="W9" i="2"/>
  <c r="Y9" i="2"/>
  <c r="AA9" i="2"/>
  <c r="B10" i="2"/>
  <c r="C10" i="2"/>
  <c r="D10" i="2"/>
  <c r="E10" i="2"/>
  <c r="F10" i="2"/>
  <c r="G10" i="2"/>
  <c r="J10" i="2"/>
  <c r="K10" i="2"/>
  <c r="L10" i="2"/>
  <c r="Q10" i="2"/>
  <c r="S10" i="2"/>
  <c r="U10" i="2"/>
  <c r="W10" i="2"/>
  <c r="Y10" i="2"/>
  <c r="AA10" i="2"/>
  <c r="B11" i="2"/>
  <c r="C11" i="2"/>
  <c r="D11" i="2"/>
  <c r="E11" i="2"/>
  <c r="F11" i="2"/>
  <c r="G11" i="2"/>
  <c r="J11" i="2"/>
  <c r="K11" i="2"/>
  <c r="L11" i="2"/>
  <c r="Q11" i="2"/>
  <c r="S11" i="2"/>
  <c r="U11" i="2"/>
  <c r="W11" i="2"/>
  <c r="Y11" i="2"/>
  <c r="AA11" i="2"/>
  <c r="B12" i="2"/>
  <c r="C12" i="2"/>
  <c r="D12" i="2"/>
  <c r="E12" i="2"/>
  <c r="F12" i="2"/>
  <c r="G12" i="2"/>
  <c r="J12" i="2"/>
  <c r="K12" i="2"/>
  <c r="L12" i="2"/>
  <c r="Q12" i="2"/>
  <c r="S12" i="2"/>
  <c r="U12" i="2"/>
  <c r="W12" i="2"/>
  <c r="Y12" i="2"/>
  <c r="AA12" i="2"/>
  <c r="B13" i="2"/>
  <c r="C13" i="2"/>
  <c r="D13" i="2"/>
  <c r="E13" i="2"/>
  <c r="F13" i="2"/>
  <c r="G13" i="2"/>
  <c r="J13" i="2"/>
  <c r="K13" i="2"/>
  <c r="L13" i="2"/>
  <c r="Q13" i="2"/>
  <c r="S13" i="2"/>
  <c r="U13" i="2"/>
  <c r="W13" i="2"/>
  <c r="Y13" i="2"/>
  <c r="AA13" i="2"/>
  <c r="B14" i="2"/>
  <c r="C14" i="2"/>
  <c r="D14" i="2"/>
  <c r="E14" i="2"/>
  <c r="F14" i="2"/>
  <c r="G14" i="2"/>
  <c r="J14" i="2"/>
  <c r="K14" i="2"/>
  <c r="L14" i="2"/>
  <c r="Q14" i="2"/>
  <c r="S14" i="2"/>
  <c r="U14" i="2"/>
  <c r="W14" i="2"/>
  <c r="Y14" i="2"/>
  <c r="Z14" i="2"/>
  <c r="AA14" i="2"/>
  <c r="B15" i="2"/>
  <c r="C15" i="2"/>
  <c r="D15" i="2"/>
  <c r="E15" i="2"/>
  <c r="F15" i="2"/>
  <c r="G15" i="2"/>
  <c r="J15" i="2"/>
  <c r="K15" i="2"/>
  <c r="L15" i="2"/>
  <c r="P15" i="2"/>
  <c r="Q15" i="2"/>
  <c r="R15" i="2"/>
  <c r="S15" i="2"/>
  <c r="T15" i="2"/>
  <c r="U15" i="2"/>
  <c r="V15" i="2"/>
  <c r="W15" i="2"/>
  <c r="X15" i="2"/>
  <c r="Y15" i="2"/>
  <c r="Z15" i="2"/>
  <c r="AA15" i="2"/>
  <c r="B16" i="2"/>
  <c r="C16" i="2"/>
  <c r="D16" i="2"/>
  <c r="F16" i="2"/>
  <c r="G16" i="2"/>
  <c r="L16" i="2"/>
  <c r="T16" i="2"/>
  <c r="U16" i="2"/>
  <c r="Z16" i="2"/>
  <c r="AA16" i="2"/>
  <c r="B17" i="2"/>
  <c r="C17" i="2"/>
  <c r="D17" i="2"/>
  <c r="E17" i="2"/>
  <c r="F17" i="2"/>
  <c r="G17" i="2"/>
  <c r="L17" i="2"/>
  <c r="U17" i="2"/>
  <c r="AA17" i="2"/>
  <c r="B18" i="2"/>
  <c r="C18" i="2"/>
  <c r="D18" i="2"/>
  <c r="E18" i="2"/>
  <c r="F18" i="2"/>
  <c r="G18" i="2"/>
  <c r="L18" i="2"/>
  <c r="U18" i="2"/>
  <c r="AA18" i="2"/>
  <c r="B19" i="2"/>
  <c r="C19" i="2"/>
  <c r="D19" i="2"/>
  <c r="E19" i="2"/>
  <c r="F19" i="2"/>
  <c r="G19" i="2"/>
  <c r="L19" i="2"/>
  <c r="U19" i="2"/>
  <c r="AA19" i="2"/>
  <c r="B4" i="37"/>
  <c r="C4" i="37"/>
  <c r="D4" i="37"/>
  <c r="E4" i="37"/>
  <c r="F4" i="37"/>
  <c r="G4" i="37"/>
  <c r="H4" i="37"/>
  <c r="B5" i="37"/>
  <c r="C5" i="37"/>
  <c r="D5" i="37"/>
  <c r="E5" i="37"/>
  <c r="F5" i="37"/>
  <c r="G5" i="37"/>
  <c r="H5" i="37"/>
  <c r="B6" i="37"/>
  <c r="C6" i="37"/>
  <c r="D6" i="37"/>
  <c r="E6" i="37"/>
  <c r="F6" i="37"/>
  <c r="G6" i="37"/>
  <c r="H6" i="37"/>
  <c r="B7" i="37"/>
  <c r="C7" i="37"/>
  <c r="D7" i="37"/>
  <c r="E7" i="37"/>
  <c r="F7" i="37"/>
  <c r="G7" i="37"/>
  <c r="H7" i="37"/>
  <c r="F8" i="37"/>
  <c r="G8" i="37"/>
  <c r="H8" i="37"/>
  <c r="F9" i="37"/>
  <c r="G9" i="37"/>
  <c r="H9" i="37"/>
  <c r="F10" i="37"/>
  <c r="G10" i="37"/>
  <c r="H10" i="37"/>
  <c r="F11" i="37"/>
  <c r="G11" i="37"/>
  <c r="H11" i="37"/>
  <c r="F12" i="37"/>
  <c r="G12" i="37"/>
  <c r="H12" i="37"/>
  <c r="F13" i="37"/>
  <c r="G13" i="37"/>
  <c r="H13" i="37"/>
  <c r="F14" i="37"/>
  <c r="G14" i="37"/>
  <c r="H14" i="37"/>
  <c r="F15" i="37"/>
  <c r="G15" i="37"/>
  <c r="H15" i="37"/>
  <c r="F16" i="37"/>
  <c r="G16" i="37"/>
  <c r="H16" i="37"/>
  <c r="F17" i="37"/>
  <c r="G17" i="37"/>
  <c r="H17" i="37"/>
  <c r="F18" i="37"/>
  <c r="G18" i="37"/>
  <c r="H18" i="37"/>
  <c r="F19" i="37"/>
  <c r="G19" i="37"/>
  <c r="H19" i="37"/>
  <c r="F20" i="37"/>
  <c r="G20" i="37"/>
  <c r="H20" i="37"/>
  <c r="F4" i="38"/>
  <c r="G4" i="38"/>
  <c r="H4" i="38"/>
  <c r="B16" i="38"/>
  <c r="C16" i="38"/>
  <c r="D16" i="38"/>
  <c r="E16" i="38"/>
  <c r="B17" i="38"/>
  <c r="C17" i="38"/>
  <c r="D17" i="38"/>
  <c r="E17" i="38"/>
  <c r="B18" i="38"/>
  <c r="C18" i="38"/>
  <c r="D18" i="38"/>
  <c r="E18" i="38"/>
  <c r="B19" i="38"/>
  <c r="C19" i="38"/>
  <c r="D19" i="38"/>
  <c r="E19" i="38"/>
  <c r="B20" i="38"/>
  <c r="C20" i="38"/>
  <c r="D20" i="38"/>
  <c r="E20" i="38"/>
  <c r="F4" i="36"/>
  <c r="G4" i="36"/>
  <c r="H4" i="36"/>
  <c r="B16" i="36"/>
  <c r="C16" i="36"/>
  <c r="D16" i="36"/>
  <c r="E16" i="36"/>
  <c r="B17" i="36"/>
  <c r="C17" i="36"/>
  <c r="D17" i="36"/>
  <c r="E17" i="36"/>
  <c r="B18" i="36"/>
  <c r="C18" i="36"/>
  <c r="D18" i="36"/>
  <c r="E18" i="36"/>
  <c r="B19" i="36"/>
  <c r="C19" i="36"/>
  <c r="D19" i="36"/>
  <c r="E19" i="36"/>
  <c r="B20" i="36"/>
  <c r="C20" i="36"/>
  <c r="D20" i="36"/>
  <c r="E20" i="36"/>
  <c r="F4" i="35"/>
  <c r="G4" i="35"/>
  <c r="H4" i="35"/>
  <c r="B16" i="35"/>
  <c r="C16" i="35"/>
  <c r="D16" i="35"/>
  <c r="E16" i="35"/>
  <c r="B17" i="35"/>
  <c r="C17" i="35"/>
  <c r="D17" i="35"/>
  <c r="E17" i="35"/>
  <c r="B18" i="35"/>
  <c r="C18" i="35"/>
  <c r="D18" i="35"/>
  <c r="E18" i="35"/>
  <c r="B19" i="35"/>
  <c r="C19" i="35"/>
  <c r="D19" i="35"/>
  <c r="E19" i="35"/>
  <c r="B20" i="35"/>
  <c r="C20" i="35"/>
  <c r="D20" i="35"/>
  <c r="E20" i="35"/>
  <c r="F5" i="33"/>
  <c r="G5" i="33"/>
  <c r="H5" i="33"/>
  <c r="B17" i="33"/>
  <c r="C17" i="33"/>
  <c r="D17" i="33"/>
  <c r="E17" i="33"/>
  <c r="B18" i="33"/>
  <c r="C18" i="33"/>
  <c r="D18" i="33"/>
  <c r="B19" i="33"/>
  <c r="C19" i="33"/>
  <c r="D19" i="33"/>
  <c r="B20" i="33"/>
  <c r="C20" i="33"/>
  <c r="D20" i="33"/>
  <c r="E20" i="33"/>
  <c r="B21" i="33"/>
  <c r="C21" i="33"/>
  <c r="D21" i="33"/>
  <c r="E21" i="33"/>
  <c r="F5" i="31"/>
  <c r="G5" i="31"/>
  <c r="B17" i="31"/>
  <c r="C17" i="31"/>
  <c r="D17" i="31"/>
  <c r="E17" i="31"/>
  <c r="B18" i="31"/>
  <c r="C18" i="31"/>
  <c r="D18" i="31"/>
  <c r="E18" i="31"/>
  <c r="B19" i="31"/>
  <c r="C19" i="31"/>
  <c r="D19" i="31"/>
  <c r="E19" i="31"/>
  <c r="B20" i="31"/>
  <c r="C20" i="31"/>
  <c r="D20" i="31"/>
  <c r="E20" i="31"/>
  <c r="B21" i="31"/>
  <c r="C21" i="31"/>
  <c r="D21" i="31"/>
  <c r="E21" i="31"/>
  <c r="F5" i="28"/>
  <c r="G5" i="28"/>
  <c r="J5" i="28"/>
  <c r="J6" i="28"/>
  <c r="J7" i="28"/>
  <c r="J8" i="28"/>
  <c r="J9" i="28"/>
  <c r="J10" i="28"/>
  <c r="J11" i="28"/>
  <c r="J12" i="28"/>
  <c r="J13" i="28"/>
  <c r="J14" i="28"/>
  <c r="J15" i="28"/>
  <c r="J16" i="28"/>
  <c r="B17" i="28"/>
  <c r="C17" i="28"/>
  <c r="D17" i="28"/>
  <c r="E17" i="28"/>
  <c r="I17" i="28"/>
  <c r="J17" i="28"/>
  <c r="F5" i="20"/>
  <c r="G5" i="20"/>
  <c r="J5" i="20"/>
  <c r="J6" i="20"/>
  <c r="J7" i="20"/>
  <c r="J8" i="20"/>
  <c r="J9" i="20"/>
  <c r="J10" i="20"/>
  <c r="J11" i="20"/>
  <c r="J12" i="20"/>
  <c r="J13" i="20"/>
  <c r="J14" i="20"/>
  <c r="J15" i="20"/>
  <c r="J16" i="20"/>
  <c r="B17" i="20"/>
  <c r="C17" i="20"/>
  <c r="D17" i="20"/>
  <c r="E17" i="20"/>
  <c r="I17" i="20"/>
  <c r="J17" i="20"/>
  <c r="F5" i="17"/>
  <c r="G5" i="17"/>
  <c r="B17" i="17"/>
  <c r="C17" i="17"/>
  <c r="D17" i="17"/>
  <c r="E17" i="17"/>
  <c r="F5" i="25"/>
  <c r="G5" i="25"/>
  <c r="B17" i="25"/>
  <c r="C17" i="25"/>
  <c r="D17" i="25"/>
  <c r="E17" i="25"/>
  <c r="F5" i="9"/>
  <c r="G5" i="9"/>
  <c r="B17" i="9"/>
  <c r="C17" i="9"/>
  <c r="D17" i="9"/>
  <c r="E17" i="9"/>
  <c r="F5" i="7"/>
  <c r="G5" i="7"/>
  <c r="B17" i="7"/>
  <c r="C17" i="7"/>
  <c r="D17" i="7"/>
  <c r="E17" i="7"/>
  <c r="F5" i="6"/>
  <c r="G5" i="6"/>
  <c r="B17" i="6"/>
  <c r="C17" i="6"/>
  <c r="D17" i="6"/>
  <c r="E17" i="6"/>
  <c r="F5" i="5"/>
  <c r="G5" i="5"/>
  <c r="D16" i="5"/>
  <c r="B17" i="5"/>
  <c r="C17" i="5"/>
  <c r="D17" i="5"/>
  <c r="E17" i="5"/>
  <c r="F5" i="1"/>
  <c r="G5" i="1"/>
  <c r="B17" i="1"/>
  <c r="C17" i="1"/>
  <c r="D17" i="1"/>
  <c r="E17" i="1"/>
  <c r="F5" i="8"/>
  <c r="G5" i="8"/>
  <c r="B17" i="8"/>
  <c r="C17" i="8"/>
  <c r="D17" i="8"/>
  <c r="E17" i="8"/>
</calcChain>
</file>

<file path=xl/comments1.xml><?xml version="1.0" encoding="utf-8"?>
<comments xmlns="http://schemas.openxmlformats.org/spreadsheetml/2006/main">
  <authors>
    <author>Хохлов</author>
  </authors>
  <commentList>
    <comment ref="B15" authorId="0" shapeId="0">
      <text>
        <r>
          <rPr>
            <sz val="8"/>
            <color indexed="81"/>
            <rFont val="Tahoma"/>
            <family val="2"/>
            <charset val="204"/>
          </rPr>
          <t>из них 702.06м3 водопроводная вода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из них 347.39м3 водопроводная вода
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>из них 2.76м3 водопроводная вода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Хохлов</author>
  </authors>
  <commentList>
    <comment ref="C7" authorId="0" shapeId="0">
      <text>
        <r>
          <rPr>
            <sz val="8"/>
            <color indexed="81"/>
            <rFont val="Tahoma"/>
            <family val="2"/>
            <charset val="204"/>
          </rPr>
          <t xml:space="preserve">из них 1.04м3 водопроводная вода
</t>
        </r>
      </text>
    </comment>
  </commentList>
</comments>
</file>

<file path=xl/comments3.xml><?xml version="1.0" encoding="utf-8"?>
<comments xmlns="http://schemas.openxmlformats.org/spreadsheetml/2006/main">
  <authors>
    <author>Хохлов</author>
    <author>Makarov</author>
  </authors>
  <commentList>
    <comment ref="C6" authorId="0" shapeId="0">
      <text>
        <r>
          <rPr>
            <sz val="8"/>
            <color indexed="81"/>
            <rFont val="Tahoma"/>
            <family val="2"/>
            <charset val="204"/>
          </rPr>
          <t xml:space="preserve">из них 4.03м3 водопроводная вода
</t>
        </r>
      </text>
    </comment>
    <comment ref="C7" authorId="0" shapeId="0">
      <text>
        <r>
          <rPr>
            <sz val="8"/>
            <color indexed="81"/>
            <rFont val="Tahoma"/>
            <family val="2"/>
            <charset val="204"/>
          </rPr>
          <t>из них 9.05м3 водопроводная вода</t>
        </r>
      </text>
    </comment>
    <comment ref="B15" authorId="1" shapeId="0">
      <text>
        <r>
          <rPr>
            <sz val="9"/>
            <color indexed="81"/>
            <rFont val="Tahoma"/>
            <family val="2"/>
            <charset val="204"/>
          </rPr>
          <t>из них 62.37м3 водопроводная вода</t>
        </r>
      </text>
    </comment>
  </commentList>
</comments>
</file>

<file path=xl/comments4.xml><?xml version="1.0" encoding="utf-8"?>
<comments xmlns="http://schemas.openxmlformats.org/spreadsheetml/2006/main">
  <authors>
    <author>Хохлов</author>
    <author>Makarov</author>
  </authors>
  <commentLis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из них 0.11м3 водопроводная вода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4" authorId="1" shapeId="0">
      <text>
        <r>
          <rPr>
            <b/>
            <sz val="11"/>
            <color indexed="81"/>
            <rFont val="Tahoma"/>
            <family val="2"/>
            <charset val="204"/>
          </rPr>
          <t>без котельной с. Ново-Талицы</t>
        </r>
      </text>
    </comment>
  </commentList>
</comments>
</file>

<file path=xl/comments5.xml><?xml version="1.0" encoding="utf-8"?>
<comments xmlns="http://schemas.openxmlformats.org/spreadsheetml/2006/main">
  <authors>
    <author>Makarov</author>
  </authors>
  <commentList>
    <comment ref="D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котельной с. Ново-Талицы</t>
        </r>
      </text>
    </comment>
    <comment ref="D12" authorId="0" shapeId="0">
      <text>
        <r>
          <rPr>
            <b/>
            <sz val="11"/>
            <color indexed="81"/>
            <rFont val="Tahoma"/>
            <family val="2"/>
            <charset val="204"/>
          </rPr>
          <t>весь объем повреждения на ЦТС</t>
        </r>
      </text>
    </comment>
    <comment ref="D13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0.03 м3 повреждение на ЦТС</t>
        </r>
      </text>
    </comment>
    <comment ref="D14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0.19 м3 сети от котельной Водоканал (№21)</t>
        </r>
      </text>
    </comment>
    <comment ref="D16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0.53 м3 сети от котельной Водоканал (№21)</t>
        </r>
      </text>
    </comment>
  </commentList>
</comments>
</file>

<file path=xl/comments6.xml><?xml version="1.0" encoding="utf-8"?>
<comments xmlns="http://schemas.openxmlformats.org/spreadsheetml/2006/main">
  <authors>
    <author>Makarov</author>
  </authors>
  <commentList>
    <comment ref="D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котельной с. Ново-Талицы</t>
        </r>
      </text>
    </comment>
    <comment ref="D8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1.36 м3 сети от котельной Водоканал (№21)</t>
        </r>
      </text>
    </comment>
    <comment ref="D1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котельной ООО Теплоснаб</t>
        </r>
      </text>
    </comment>
  </commentList>
</comments>
</file>

<file path=xl/comments7.xml><?xml version="1.0" encoding="utf-8"?>
<comments xmlns="http://schemas.openxmlformats.org/spreadsheetml/2006/main">
  <authors>
    <author>Makarov</author>
  </authors>
  <commentList>
    <comment ref="B12" authorId="0" shapeId="0">
      <text>
        <r>
          <rPr>
            <b/>
            <sz val="11"/>
            <color indexed="81"/>
            <rFont val="Tahoma"/>
            <family val="2"/>
            <charset val="204"/>
          </rPr>
          <t>нет актов на 2 повреждния</t>
        </r>
      </text>
    </comment>
    <comment ref="C16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39.29 м3 водопроводная вода</t>
        </r>
      </text>
    </comment>
  </commentList>
</comments>
</file>

<file path=xl/comments8.xml><?xml version="1.0" encoding="utf-8"?>
<comments xmlns="http://schemas.openxmlformats.org/spreadsheetml/2006/main">
  <authors>
    <author>Makarov</author>
  </authors>
  <commentList>
    <comment ref="B6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702.06 м3 водопроводная вода</t>
        </r>
      </text>
    </comment>
    <comment ref="B7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347.39 м3 водопроводная вода</t>
        </r>
      </text>
    </comment>
    <comment ref="C7" authorId="0" shapeId="0">
      <text>
        <r>
          <rPr>
            <b/>
            <sz val="11"/>
            <color indexed="81"/>
            <rFont val="Tahoma"/>
            <family val="2"/>
            <charset val="204"/>
          </rPr>
          <t>из них 2.76 м3 водопроводная вода</t>
        </r>
      </text>
    </comment>
  </commentList>
</comments>
</file>

<file path=xl/sharedStrings.xml><?xml version="1.0" encoding="utf-8"?>
<sst xmlns="http://schemas.openxmlformats.org/spreadsheetml/2006/main" count="510" uniqueCount="101">
  <si>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</si>
  <si>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</si>
  <si>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</si>
  <si>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</si>
  <si>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</si>
  <si>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</si>
  <si>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</si>
  <si>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</si>
  <si>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</si>
  <si>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</si>
  <si>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</si>
  <si>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</si>
  <si>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</si>
  <si>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</si>
  <si>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год</t>
  </si>
  <si>
    <t>Исп. Д.Г. Макаров</t>
  </si>
  <si>
    <t>По данным расчетов сверхнормативных потерь воды через отверстия в трубопроводах на сетях ИвГТЭ (ЦТС и котельные)</t>
  </si>
  <si>
    <t>Объем сверхнормативных потерь воды на сетях ИвГТЭ (ЦТС) в отопительные периоды 2012-2015 гг.</t>
  </si>
  <si>
    <t>2012-2013</t>
  </si>
  <si>
    <t>2013-2014</t>
  </si>
  <si>
    <t>2014-2015</t>
  </si>
  <si>
    <t>ЦТС
1 р-н; м³</t>
  </si>
  <si>
    <t>ЦТС
2 р-н; м³</t>
  </si>
  <si>
    <t>всего по ЦТС; м³</t>
  </si>
  <si>
    <t>ИТОГО 
за отопительный период:</t>
  </si>
  <si>
    <t>По данным расчетов сверхнормативных потерь воды сетях ИвГТЭ (ЦТС)</t>
  </si>
  <si>
    <t>Начальник СК и ДТЭ</t>
  </si>
  <si>
    <t>И.А. Шатова</t>
  </si>
  <si>
    <t>20.05.2015 г.</t>
  </si>
  <si>
    <t>Объем сверхнормативных потерь воды на сетях ИвГТЭ (ЦТС) 2013-2014гг.</t>
  </si>
  <si>
    <t>2013г.</t>
  </si>
  <si>
    <t>2014г.</t>
  </si>
  <si>
    <t>ИТОГО 
за год:</t>
  </si>
  <si>
    <t>04.03.2015 г.</t>
  </si>
  <si>
    <t>котельные
1 р-н; м³</t>
  </si>
  <si>
    <t>котельные
2 р-н; м³</t>
  </si>
  <si>
    <t>всего за год по ЦТС; м³</t>
  </si>
  <si>
    <t>всего за год по котельным; м³</t>
  </si>
  <si>
    <t>Объем потерь воды при повреждениях на сетях ИвГТЭ (ЦТС) в 2008г. по месяцам</t>
  </si>
  <si>
    <t>Объем потерь воды при повреждениях на сетях ИвГТЭ (ЦТС) в 2009г. по месяцам</t>
  </si>
  <si>
    <t>Объем потерь воды при повреждениях сетях ИвГТЭ (ЦТС) в 2010г. по месяцам</t>
  </si>
  <si>
    <t>Объем потерь воды при повреждениях на сетях ИвГТЭ (ЦТС) в 2011г. по месяцам</t>
  </si>
  <si>
    <t>Объем потерь воды при повреждениях на сетях ИвГТЭ (ЦТС) в 2012г. по месяцам</t>
  </si>
  <si>
    <t>Объем потерь воды при повреждениях сетях ИвГТЭ (ЦТС) в 2013г. по месяцам</t>
  </si>
  <si>
    <t>Объем потерь воды при повреждениях на сетях ИвГТЭ (ЦТС) в 2014г. по месяцам</t>
  </si>
  <si>
    <t>Объем потерь воды при повреждениях на сетях ИвГТЭ (ЦТС) в 2015г. по месяцам</t>
  </si>
  <si>
    <t>Объем потерь воды при повреждениях на сетях ИвГТЭ (ЦТС) в 2016г. по месяцам</t>
  </si>
  <si>
    <t>Объем потерь воды при повреждениях на сетях АО ИвГТЭ общее за год</t>
  </si>
  <si>
    <t>*со сливами</t>
  </si>
  <si>
    <t>всего за год тепловые сети 1 р-на; м³</t>
  </si>
  <si>
    <t>всего за год тепловые сети 2 р-на; м³</t>
  </si>
  <si>
    <t>всего за год тепловые сети ИвГТЭ; м³</t>
  </si>
  <si>
    <t>объемы потерь</t>
  </si>
  <si>
    <t>сети котельной с. Ново-Талицы</t>
  </si>
  <si>
    <t>котельные 1 р-н +котельная с. Ново-Талицы</t>
  </si>
  <si>
    <t>Объем потерь воды при повреждениях на сетях ИвГТЭ (ЦТС) в 2017г. по месяцам</t>
  </si>
  <si>
    <t>Объем потерь воды при повреждениях 1 р-н ЦТС; м³</t>
  </si>
  <si>
    <t>Объем потерь воды при повреждениях 2 р-н ЦТС; м³</t>
  </si>
  <si>
    <t>* - данные без учета потерь воды при гидравлических испытаниях</t>
  </si>
  <si>
    <t>сети ЦТС</t>
  </si>
  <si>
    <t>сети от котельных</t>
  </si>
  <si>
    <t>Объем потерь воды при повреждениях на тепловых сетях АО ИвГТЭ общее за год</t>
  </si>
  <si>
    <t>количество повреждений 1 р-н</t>
  </si>
  <si>
    <t>количество повреждений 2 р-н</t>
  </si>
  <si>
    <t>объемы потерь воды 1 р-н; 1000м³</t>
  </si>
  <si>
    <t>объемы потерь воды 2 р-н; 1000м³</t>
  </si>
  <si>
    <t>общее количество повреждений</t>
  </si>
  <si>
    <t>общии объемы потерь воды; 1000м³</t>
  </si>
  <si>
    <t>Объем потерь воды при повреждениях сетях ИвГТЭ (ЦТС) в 2018г. по месяцам</t>
  </si>
  <si>
    <t>2019*</t>
  </si>
  <si>
    <t>Объем потерь воды при повреждениях сетях ИвГТЭ (ЦТС) в 2019г. по месяцам</t>
  </si>
  <si>
    <t>Объем потерь воды при повреждениях на сетях  АО ИвГТЭ в 2008 - 2019гг.</t>
  </si>
  <si>
    <t>Объем потерь воды при повреждениях на сетях АО ИвГТЭ в 2008 - 2019гг. по месяцам</t>
  </si>
  <si>
    <t>ЦТС
кон. ТЭЦ-2; м³</t>
  </si>
  <si>
    <t>ЦТС
кон. ТЭЦ-3; м³</t>
  </si>
  <si>
    <t>котельные; м³</t>
  </si>
  <si>
    <t>Объем потерь воды при повреждениях сетях ИвГТЭ (ЦТС) в 2020г. по месяцам</t>
  </si>
  <si>
    <t>всего за год по кот. Не ИВГТЭ  м³</t>
  </si>
  <si>
    <t>котельные
Не Ивгтэ; м³</t>
  </si>
  <si>
    <t>1 квартал</t>
  </si>
  <si>
    <t>2 квартал</t>
  </si>
  <si>
    <t>3 квартал</t>
  </si>
  <si>
    <t>4 квартал</t>
  </si>
  <si>
    <t>котельные
не ивгтэ м³</t>
  </si>
  <si>
    <t>котельные; ивгтэ м³</t>
  </si>
  <si>
    <t>всего за год по котельным не ивгтэ м³</t>
  </si>
  <si>
    <t>Объем потерь воды при повреждениях сетях ИвГТЭ (ЦТС и Котельных) в 2021г. по месяцам</t>
  </si>
  <si>
    <t>котельные
не игтэ; м³</t>
  </si>
  <si>
    <t>котельные игтэ; м³</t>
  </si>
  <si>
    <t>Курбатов А.С.</t>
  </si>
  <si>
    <t>ЦТС
Контур ТЭЦ-2; м³</t>
  </si>
  <si>
    <t>ЦТС
Контур ТЭЦ-3; м³</t>
  </si>
  <si>
    <t>Котельные
АО ИВГТЭ; м³</t>
  </si>
  <si>
    <t>Котельные не
АО ИВГТЭ; м³</t>
  </si>
  <si>
    <t>Объем потерь воды при повреждениях на сетях  АО ИвГТЭ в 2019 - 2035 гг.</t>
  </si>
  <si>
    <t>Всего за год на сетях; м³</t>
  </si>
  <si>
    <t>котельные; Ивгтэ м³</t>
  </si>
  <si>
    <r>
      <t xml:space="preserve">Исп. </t>
    </r>
    <r>
      <rPr>
        <b/>
        <sz val="10"/>
        <rFont val="Arial Cyr"/>
        <charset val="204"/>
      </rPr>
      <t>Курбатов А.С.</t>
    </r>
    <r>
      <rPr>
        <sz val="10"/>
        <rFont val="Arial Cyr"/>
        <charset val="204"/>
      </rPr>
      <t xml:space="preserve"> (635) </t>
    </r>
    <r>
      <rPr>
        <b/>
        <sz val="10"/>
        <rFont val="Arial Cyr"/>
        <charset val="204"/>
      </rPr>
      <t>30.03.2022</t>
    </r>
  </si>
  <si>
    <r>
      <t>Исп.</t>
    </r>
    <r>
      <rPr>
        <b/>
        <sz val="10"/>
        <rFont val="Arial Cyr"/>
        <charset val="204"/>
      </rPr>
      <t xml:space="preserve"> Курбатов А.С.</t>
    </r>
    <r>
      <rPr>
        <sz val="10"/>
        <rFont val="Arial Cyr"/>
        <charset val="204"/>
      </rPr>
      <t xml:space="preserve"> (635) </t>
    </r>
    <r>
      <rPr>
        <b/>
        <sz val="10"/>
        <rFont val="Arial Cyr"/>
        <charset val="204"/>
      </rPr>
      <t>30.03.2022</t>
    </r>
  </si>
  <si>
    <t>Объем потерь воды при повреждениях на сетях АО ИвГТЭ (ЦТС и Котельных) в 2022 г. по месяцам</t>
  </si>
  <si>
    <r>
      <t xml:space="preserve">Исп. </t>
    </r>
    <r>
      <rPr>
        <b/>
        <sz val="10"/>
        <rFont val="Arial Cyr"/>
        <charset val="204"/>
      </rPr>
      <t>Курбатов А.С.</t>
    </r>
    <r>
      <rPr>
        <sz val="10"/>
        <rFont val="Arial Cyr"/>
        <charset val="204"/>
      </rPr>
      <t xml:space="preserve"> (635) </t>
    </r>
    <r>
      <rPr>
        <b/>
        <sz val="10"/>
        <rFont val="Arial Cyr"/>
        <charset val="204"/>
      </rPr>
      <t>16.11.2022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</si>
</sst>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7"/>
      <name val="Arial Cyr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color indexed="55"/>
      <name val="Arial Cyr"/>
      <family val="2"/>
      <charset val="204"/>
    </font>
    <font>
      <sz val="8"/>
      <color indexed="8"/>
      <name val="Arial Cyr"/>
    </font>
    <font>
      <b/>
      <sz val="10"/>
      <name val="Arial Cyr"/>
      <charset val="204"/>
    </font>
    <font>
      <b/>
      <sz val="14"/>
      <name val="Arial Cyr"/>
      <charset val="204"/>
    </font>
    <font>
      <b/>
      <sz val="10"/>
      <color rgb="FFFF0000"/>
      <name val="Arial Cyr"/>
      <family val="2"/>
      <charset val="204"/>
    </font>
    <font>
      <b/>
      <sz val="10"/>
      <color rgb="FFFFFF00"/>
      <name val="Arial Cyr"/>
      <family val="2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darkDown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FFFF"/>
        <bgColor indexed="64"/>
      </patternFill>
    </fill>
    <fill>
      <patternFill patternType="darkGray">
        <fgColor rgb="FFFFFF00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/>
    <xf numFmtId="0" fontId="4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7" xfId="0" applyFont="1" applyBorder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8" xfId="0" applyFont="1" applyBorder="1"/>
    <xf numFmtId="0" fontId="5" fillId="0" borderId="9" xfId="0" applyFont="1" applyBorder="1"/>
    <xf numFmtId="0" fontId="3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/>
    <xf numFmtId="2" fontId="4" fillId="0" borderId="3" xfId="0" applyNumberFormat="1" applyFont="1" applyBorder="1"/>
    <xf numFmtId="2" fontId="4" fillId="0" borderId="13" xfId="0" applyNumberFormat="1" applyFont="1" applyBorder="1"/>
    <xf numFmtId="2" fontId="3" fillId="0" borderId="14" xfId="0" applyNumberFormat="1" applyFont="1" applyBorder="1"/>
    <xf numFmtId="2" fontId="4" fillId="0" borderId="15" xfId="0" applyNumberFormat="1" applyFont="1" applyBorder="1"/>
    <xf numFmtId="0" fontId="4" fillId="0" borderId="16" xfId="0" applyFont="1" applyBorder="1"/>
    <xf numFmtId="0" fontId="2" fillId="0" borderId="17" xfId="0" applyFont="1" applyBorder="1" applyAlignment="1">
      <alignment wrapText="1"/>
    </xf>
    <xf numFmtId="2" fontId="4" fillId="0" borderId="5" xfId="0" applyNumberFormat="1" applyFont="1" applyBorder="1"/>
    <xf numFmtId="2" fontId="4" fillId="0" borderId="18" xfId="0" applyNumberFormat="1" applyFont="1" applyBorder="1"/>
    <xf numFmtId="2" fontId="3" fillId="0" borderId="19" xfId="0" applyNumberFormat="1" applyFont="1" applyBorder="1"/>
    <xf numFmtId="2" fontId="4" fillId="0" borderId="20" xfId="0" applyNumberFormat="1" applyFont="1" applyBorder="1"/>
    <xf numFmtId="0" fontId="4" fillId="0" borderId="21" xfId="0" applyFont="1" applyBorder="1"/>
    <xf numFmtId="2" fontId="4" fillId="0" borderId="10" xfId="0" applyNumberFormat="1" applyFont="1" applyBorder="1"/>
    <xf numFmtId="2" fontId="4" fillId="0" borderId="1" xfId="0" applyNumberFormat="1" applyFont="1" applyBorder="1"/>
    <xf numFmtId="2" fontId="3" fillId="0" borderId="6" xfId="0" applyNumberFormat="1" applyFont="1" applyBorder="1"/>
    <xf numFmtId="2" fontId="4" fillId="0" borderId="11" xfId="0" applyNumberFormat="1" applyFont="1" applyBorder="1"/>
    <xf numFmtId="2" fontId="2" fillId="0" borderId="5" xfId="0" applyNumberFormat="1" applyFont="1" applyBorder="1"/>
    <xf numFmtId="2" fontId="2" fillId="0" borderId="18" xfId="0" applyNumberFormat="1" applyFont="1" applyBorder="1"/>
    <xf numFmtId="2" fontId="2" fillId="0" borderId="20" xfId="0" applyNumberFormat="1" applyFont="1" applyBorder="1"/>
    <xf numFmtId="2" fontId="3" fillId="0" borderId="13" xfId="0" applyNumberFormat="1" applyFont="1" applyBorder="1" applyAlignment="1">
      <alignment wrapText="1"/>
    </xf>
    <xf numFmtId="2" fontId="5" fillId="0" borderId="8" xfId="0" applyNumberFormat="1" applyFont="1" applyBorder="1"/>
    <xf numFmtId="2" fontId="3" fillId="0" borderId="14" xfId="0" applyNumberFormat="1" applyFont="1" applyBorder="1" applyAlignment="1">
      <alignment wrapText="1"/>
    </xf>
    <xf numFmtId="2" fontId="5" fillId="0" borderId="9" xfId="0" applyNumberFormat="1" applyFont="1" applyBorder="1"/>
    <xf numFmtId="0" fontId="3" fillId="0" borderId="22" xfId="0" applyFont="1" applyBorder="1"/>
    <xf numFmtId="0" fontId="3" fillId="0" borderId="16" xfId="0" applyFont="1" applyBorder="1"/>
    <xf numFmtId="0" fontId="3" fillId="0" borderId="21" xfId="0" applyFont="1" applyBorder="1"/>
    <xf numFmtId="2" fontId="3" fillId="0" borderId="3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23" xfId="0" applyNumberFormat="1" applyFont="1" applyBorder="1" applyAlignment="1">
      <alignment wrapText="1"/>
    </xf>
    <xf numFmtId="2" fontId="3" fillId="0" borderId="24" xfId="0" applyNumberFormat="1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6" xfId="0" applyFont="1" applyBorder="1"/>
    <xf numFmtId="2" fontId="3" fillId="0" borderId="27" xfId="0" applyNumberFormat="1" applyFont="1" applyBorder="1" applyAlignment="1">
      <alignment wrapText="1"/>
    </xf>
    <xf numFmtId="2" fontId="3" fillId="0" borderId="28" xfId="0" applyNumberFormat="1" applyFont="1" applyBorder="1" applyAlignment="1">
      <alignment wrapText="1"/>
    </xf>
    <xf numFmtId="2" fontId="3" fillId="0" borderId="29" xfId="0" applyNumberFormat="1" applyFont="1" applyBorder="1" applyAlignment="1">
      <alignment wrapText="1"/>
    </xf>
    <xf numFmtId="2" fontId="0" fillId="0" borderId="0" xfId="0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Border="1" applyAlignment="1">
      <alignment vertical="center"/>
    </xf>
    <xf numFmtId="2" fontId="2" fillId="0" borderId="18" xfId="0" applyNumberFormat="1" applyFont="1" applyFill="1" applyBorder="1"/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31" xfId="0" applyFont="1" applyFill="1" applyBorder="1"/>
    <xf numFmtId="2" fontId="0" fillId="3" borderId="0" xfId="0" applyNumberFormat="1" applyFill="1"/>
    <xf numFmtId="2" fontId="0" fillId="4" borderId="0" xfId="0" applyNumberFormat="1" applyFill="1"/>
    <xf numFmtId="0" fontId="4" fillId="5" borderId="1" xfId="0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 vertical="center" wrapText="1"/>
    </xf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6" borderId="0" xfId="0" applyNumberFormat="1" applyFill="1"/>
    <xf numFmtId="2" fontId="4" fillId="6" borderId="13" xfId="0" applyNumberFormat="1" applyFont="1" applyFill="1" applyBorder="1"/>
    <xf numFmtId="0" fontId="4" fillId="6" borderId="3" xfId="0" applyFont="1" applyFill="1" applyBorder="1"/>
    <xf numFmtId="0" fontId="4" fillId="3" borderId="3" xfId="0" applyFont="1" applyFill="1" applyBorder="1"/>
    <xf numFmtId="2" fontId="4" fillId="3" borderId="13" xfId="0" applyNumberFormat="1" applyFont="1" applyFill="1" applyBorder="1"/>
    <xf numFmtId="0" fontId="4" fillId="4" borderId="3" xfId="0" applyFont="1" applyFill="1" applyBorder="1"/>
    <xf numFmtId="2" fontId="4" fillId="4" borderId="13" xfId="0" applyNumberFormat="1" applyFont="1" applyFill="1" applyBorder="1"/>
    <xf numFmtId="0" fontId="4" fillId="3" borderId="2" xfId="0" applyFont="1" applyFill="1" applyBorder="1"/>
    <xf numFmtId="0" fontId="4" fillId="7" borderId="3" xfId="0" applyFont="1" applyFill="1" applyBorder="1"/>
    <xf numFmtId="2" fontId="4" fillId="7" borderId="13" xfId="0" applyNumberFormat="1" applyFont="1" applyFill="1" applyBorder="1"/>
    <xf numFmtId="0" fontId="4" fillId="7" borderId="4" xfId="0" applyFont="1" applyFill="1" applyBorder="1"/>
    <xf numFmtId="0" fontId="4" fillId="3" borderId="2" xfId="0" applyFont="1" applyFill="1" applyBorder="1" applyAlignment="1">
      <alignment horizontal="center"/>
    </xf>
    <xf numFmtId="2" fontId="4" fillId="3" borderId="13" xfId="0" applyNumberFormat="1" applyFont="1" applyFill="1" applyBorder="1" applyAlignment="1">
      <alignment horizontal="center"/>
    </xf>
    <xf numFmtId="2" fontId="14" fillId="3" borderId="13" xfId="0" applyNumberFormat="1" applyFont="1" applyFill="1" applyBorder="1"/>
    <xf numFmtId="0" fontId="4" fillId="3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/>
    </xf>
    <xf numFmtId="2" fontId="14" fillId="4" borderId="13" xfId="0" applyNumberFormat="1" applyFont="1" applyFill="1" applyBorder="1"/>
    <xf numFmtId="0" fontId="4" fillId="6" borderId="3" xfId="0" applyFont="1" applyFill="1" applyBorder="1" applyAlignment="1">
      <alignment horizontal="center"/>
    </xf>
    <xf numFmtId="2" fontId="4" fillId="6" borderId="13" xfId="0" applyNumberFormat="1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2" fontId="4" fillId="7" borderId="13" xfId="0" applyNumberFormat="1" applyFont="1" applyFill="1" applyBorder="1" applyAlignment="1">
      <alignment horizontal="center"/>
    </xf>
    <xf numFmtId="2" fontId="0" fillId="7" borderId="0" xfId="0" applyNumberFormat="1" applyFill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wrapText="1"/>
    </xf>
    <xf numFmtId="2" fontId="4" fillId="3" borderId="33" xfId="0" applyNumberFormat="1" applyFont="1" applyFill="1" applyBorder="1" applyAlignment="1">
      <alignment wrapText="1"/>
    </xf>
    <xf numFmtId="0" fontId="18" fillId="3" borderId="8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20" fillId="11" borderId="34" xfId="0" applyFont="1" applyFill="1" applyBorder="1" applyAlignment="1">
      <alignment horizontal="center" vertical="center" wrapText="1"/>
    </xf>
    <xf numFmtId="0" fontId="20" fillId="11" borderId="35" xfId="0" applyFont="1" applyFill="1" applyBorder="1" applyAlignment="1">
      <alignment horizontal="center" vertical="center" wrapText="1"/>
    </xf>
    <xf numFmtId="0" fontId="20" fillId="11" borderId="36" xfId="0" applyFont="1" applyFill="1" applyBorder="1" applyAlignment="1">
      <alignment horizontal="center" vertical="center" wrapText="1"/>
    </xf>
    <xf numFmtId="0" fontId="5" fillId="11" borderId="37" xfId="0" applyFont="1" applyFill="1" applyBorder="1"/>
    <xf numFmtId="2" fontId="4" fillId="11" borderId="13" xfId="0" applyNumberFormat="1" applyFont="1" applyFill="1" applyBorder="1" applyAlignment="1">
      <alignment wrapText="1"/>
    </xf>
    <xf numFmtId="2" fontId="5" fillId="11" borderId="13" xfId="0" applyNumberFormat="1" applyFont="1" applyFill="1" applyBorder="1" applyAlignment="1">
      <alignment vertical="center"/>
    </xf>
    <xf numFmtId="2" fontId="17" fillId="11" borderId="38" xfId="0" applyNumberFormat="1" applyFont="1" applyFill="1" applyBorder="1"/>
    <xf numFmtId="0" fontId="0" fillId="11" borderId="13" xfId="0" applyFill="1" applyBorder="1"/>
    <xf numFmtId="0" fontId="5" fillId="11" borderId="39" xfId="0" applyFont="1" applyFill="1" applyBorder="1"/>
    <xf numFmtId="0" fontId="0" fillId="11" borderId="40" xfId="0" applyFill="1" applyBorder="1"/>
    <xf numFmtId="14" fontId="4" fillId="0" borderId="0" xfId="0" applyNumberFormat="1" applyFont="1" applyBorder="1"/>
    <xf numFmtId="0" fontId="4" fillId="12" borderId="34" xfId="0" applyFont="1" applyFill="1" applyBorder="1" applyAlignment="1">
      <alignment horizontal="center" vertical="center" wrapText="1"/>
    </xf>
    <xf numFmtId="0" fontId="2" fillId="12" borderId="23" xfId="0" applyFont="1" applyFill="1" applyBorder="1" applyAlignment="1">
      <alignment horizontal="center" vertical="center" wrapText="1"/>
    </xf>
    <xf numFmtId="0" fontId="5" fillId="12" borderId="3" xfId="0" applyFont="1" applyFill="1" applyBorder="1"/>
    <xf numFmtId="0" fontId="2" fillId="12" borderId="13" xfId="0" applyFont="1" applyFill="1" applyBorder="1" applyAlignment="1">
      <alignment vertical="center"/>
    </xf>
    <xf numFmtId="2" fontId="2" fillId="12" borderId="13" xfId="0" applyNumberFormat="1" applyFont="1" applyFill="1" applyBorder="1" applyAlignment="1">
      <alignment vertical="center"/>
    </xf>
    <xf numFmtId="0" fontId="3" fillId="12" borderId="13" xfId="0" applyFont="1" applyFill="1" applyBorder="1" applyAlignment="1">
      <alignment vertical="center"/>
    </xf>
    <xf numFmtId="2" fontId="3" fillId="12" borderId="13" xfId="0" applyNumberFormat="1" applyFont="1" applyFill="1" applyBorder="1" applyAlignment="1">
      <alignment vertical="center"/>
    </xf>
    <xf numFmtId="2" fontId="3" fillId="12" borderId="14" xfId="0" applyNumberFormat="1" applyFont="1" applyFill="1" applyBorder="1" applyAlignment="1">
      <alignment vertical="center"/>
    </xf>
    <xf numFmtId="0" fontId="5" fillId="12" borderId="4" xfId="0" applyFont="1" applyFill="1" applyBorder="1"/>
    <xf numFmtId="0" fontId="5" fillId="12" borderId="41" xfId="0" applyFont="1" applyFill="1" applyBorder="1"/>
    <xf numFmtId="0" fontId="2" fillId="12" borderId="42" xfId="0" applyFont="1" applyFill="1" applyBorder="1" applyAlignment="1">
      <alignment vertical="center"/>
    </xf>
    <xf numFmtId="2" fontId="2" fillId="12" borderId="42" xfId="0" applyNumberFormat="1" applyFont="1" applyFill="1" applyBorder="1" applyAlignment="1">
      <alignment vertical="center"/>
    </xf>
    <xf numFmtId="0" fontId="3" fillId="12" borderId="42" xfId="0" applyFont="1" applyFill="1" applyBorder="1" applyAlignment="1">
      <alignment vertical="center"/>
    </xf>
    <xf numFmtId="2" fontId="3" fillId="12" borderId="42" xfId="0" applyNumberFormat="1" applyFont="1" applyFill="1" applyBorder="1" applyAlignment="1">
      <alignment vertical="center"/>
    </xf>
    <xf numFmtId="0" fontId="3" fillId="12" borderId="43" xfId="0" applyFont="1" applyFill="1" applyBorder="1" applyAlignment="1">
      <alignment vertical="center"/>
    </xf>
    <xf numFmtId="2" fontId="3" fillId="12" borderId="44" xfId="0" applyNumberFormat="1" applyFont="1" applyFill="1" applyBorder="1" applyAlignment="1">
      <alignment vertical="center"/>
    </xf>
    <xf numFmtId="0" fontId="5" fillId="12" borderId="31" xfId="0" applyFont="1" applyFill="1" applyBorder="1"/>
    <xf numFmtId="0" fontId="2" fillId="12" borderId="23" xfId="0" applyFont="1" applyFill="1" applyBorder="1" applyAlignment="1">
      <alignment vertical="center"/>
    </xf>
    <xf numFmtId="2" fontId="2" fillId="12" borderId="23" xfId="0" applyNumberFormat="1" applyFont="1" applyFill="1" applyBorder="1" applyAlignment="1">
      <alignment vertical="center"/>
    </xf>
    <xf numFmtId="0" fontId="3" fillId="12" borderId="33" xfId="0" applyFont="1" applyFill="1" applyBorder="1" applyAlignment="1">
      <alignment vertical="center"/>
    </xf>
    <xf numFmtId="2" fontId="3" fillId="12" borderId="23" xfId="0" applyNumberFormat="1" applyFont="1" applyFill="1" applyBorder="1" applyAlignment="1">
      <alignment vertical="center"/>
    </xf>
    <xf numFmtId="0" fontId="3" fillId="12" borderId="45" xfId="0" applyFont="1" applyFill="1" applyBorder="1" applyAlignment="1">
      <alignment vertical="center"/>
    </xf>
    <xf numFmtId="2" fontId="3" fillId="12" borderId="24" xfId="0" applyNumberFormat="1" applyFont="1" applyFill="1" applyBorder="1" applyAlignment="1">
      <alignment vertical="center"/>
    </xf>
    <xf numFmtId="0" fontId="5" fillId="12" borderId="10" xfId="0" applyFont="1" applyFill="1" applyBorder="1"/>
    <xf numFmtId="0" fontId="5" fillId="12" borderId="11" xfId="0" applyFont="1" applyFill="1" applyBorder="1"/>
    <xf numFmtId="0" fontId="3" fillId="12" borderId="1" xfId="0" applyFont="1" applyFill="1" applyBorder="1" applyAlignment="1">
      <alignment vertical="center"/>
    </xf>
    <xf numFmtId="0" fontId="3" fillId="12" borderId="32" xfId="0" applyFont="1" applyFill="1" applyBorder="1" applyAlignment="1">
      <alignment vertical="center"/>
    </xf>
    <xf numFmtId="0" fontId="5" fillId="12" borderId="6" xfId="0" applyFont="1" applyFill="1" applyBorder="1" applyAlignment="1">
      <alignment vertical="center"/>
    </xf>
    <xf numFmtId="0" fontId="2" fillId="13" borderId="13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5" fillId="13" borderId="3" xfId="0" applyFont="1" applyFill="1" applyBorder="1"/>
    <xf numFmtId="2" fontId="3" fillId="13" borderId="13" xfId="0" applyNumberFormat="1" applyFont="1" applyFill="1" applyBorder="1" applyAlignment="1">
      <alignment vertical="center"/>
    </xf>
    <xf numFmtId="2" fontId="3" fillId="13" borderId="14" xfId="0" applyNumberFormat="1" applyFont="1" applyFill="1" applyBorder="1" applyAlignment="1">
      <alignment vertical="center"/>
    </xf>
    <xf numFmtId="0" fontId="5" fillId="13" borderId="4" xfId="0" applyFont="1" applyFill="1" applyBorder="1"/>
    <xf numFmtId="0" fontId="5" fillId="13" borderId="41" xfId="0" applyFont="1" applyFill="1" applyBorder="1"/>
    <xf numFmtId="2" fontId="3" fillId="13" borderId="42" xfId="0" applyNumberFormat="1" applyFont="1" applyFill="1" applyBorder="1" applyAlignment="1">
      <alignment vertical="center"/>
    </xf>
    <xf numFmtId="2" fontId="3" fillId="13" borderId="44" xfId="0" applyNumberFormat="1" applyFont="1" applyFill="1" applyBorder="1" applyAlignment="1">
      <alignment vertical="center"/>
    </xf>
    <xf numFmtId="0" fontId="5" fillId="13" borderId="31" xfId="0" applyFont="1" applyFill="1" applyBorder="1"/>
    <xf numFmtId="2" fontId="3" fillId="13" borderId="24" xfId="0" applyNumberFormat="1" applyFont="1" applyFill="1" applyBorder="1" applyAlignment="1">
      <alignment vertical="center"/>
    </xf>
    <xf numFmtId="0" fontId="5" fillId="13" borderId="10" xfId="0" applyFont="1" applyFill="1" applyBorder="1"/>
    <xf numFmtId="0" fontId="5" fillId="13" borderId="6" xfId="0" applyFont="1" applyFill="1" applyBorder="1" applyAlignment="1">
      <alignment vertical="center"/>
    </xf>
    <xf numFmtId="0" fontId="4" fillId="14" borderId="34" xfId="0" applyFont="1" applyFill="1" applyBorder="1" applyAlignment="1">
      <alignment horizontal="center" vertical="center" wrapText="1"/>
    </xf>
    <xf numFmtId="0" fontId="3" fillId="14" borderId="34" xfId="0" applyFont="1" applyFill="1" applyBorder="1" applyAlignment="1">
      <alignment horizontal="center" vertical="center" wrapText="1"/>
    </xf>
    <xf numFmtId="0" fontId="3" fillId="14" borderId="46" xfId="0" applyFont="1" applyFill="1" applyBorder="1" applyAlignment="1">
      <alignment horizontal="center" vertical="center" wrapText="1"/>
    </xf>
    <xf numFmtId="0" fontId="5" fillId="14" borderId="3" xfId="0" applyFont="1" applyFill="1" applyBorder="1"/>
    <xf numFmtId="2" fontId="4" fillId="14" borderId="13" xfId="0" applyNumberFormat="1" applyFont="1" applyFill="1" applyBorder="1" applyAlignment="1">
      <alignment wrapText="1"/>
    </xf>
    <xf numFmtId="2" fontId="5" fillId="14" borderId="13" xfId="0" applyNumberFormat="1" applyFont="1" applyFill="1" applyBorder="1" applyAlignment="1">
      <alignment vertical="center"/>
    </xf>
    <xf numFmtId="2" fontId="5" fillId="14" borderId="14" xfId="0" applyNumberFormat="1" applyFont="1" applyFill="1" applyBorder="1" applyAlignment="1">
      <alignment vertical="center"/>
    </xf>
    <xf numFmtId="0" fontId="5" fillId="14" borderId="4" xfId="0" applyFont="1" applyFill="1" applyBorder="1"/>
    <xf numFmtId="2" fontId="4" fillId="14" borderId="34" xfId="0" applyNumberFormat="1" applyFont="1" applyFill="1" applyBorder="1" applyAlignment="1">
      <alignment wrapText="1"/>
    </xf>
    <xf numFmtId="0" fontId="5" fillId="14" borderId="41" xfId="0" applyFont="1" applyFill="1" applyBorder="1"/>
    <xf numFmtId="2" fontId="4" fillId="14" borderId="42" xfId="0" applyNumberFormat="1" applyFont="1" applyFill="1" applyBorder="1" applyAlignment="1">
      <alignment wrapText="1"/>
    </xf>
    <xf numFmtId="2" fontId="5" fillId="14" borderId="42" xfId="0" applyNumberFormat="1" applyFont="1" applyFill="1" applyBorder="1" applyAlignment="1">
      <alignment vertical="center"/>
    </xf>
    <xf numFmtId="2" fontId="5" fillId="14" borderId="44" xfId="0" applyNumberFormat="1" applyFont="1" applyFill="1" applyBorder="1" applyAlignment="1">
      <alignment vertical="center"/>
    </xf>
    <xf numFmtId="2" fontId="4" fillId="14" borderId="33" xfId="0" applyNumberFormat="1" applyFont="1" applyFill="1" applyBorder="1" applyAlignment="1">
      <alignment wrapText="1"/>
    </xf>
    <xf numFmtId="2" fontId="5" fillId="14" borderId="33" xfId="0" applyNumberFormat="1" applyFont="1" applyFill="1" applyBorder="1" applyAlignment="1">
      <alignment vertical="center"/>
    </xf>
    <xf numFmtId="2" fontId="5" fillId="14" borderId="47" xfId="0" applyNumberFormat="1" applyFont="1" applyFill="1" applyBorder="1" applyAlignment="1">
      <alignment vertical="center"/>
    </xf>
    <xf numFmtId="2" fontId="5" fillId="14" borderId="1" xfId="0" applyNumberFormat="1" applyFont="1" applyFill="1" applyBorder="1" applyAlignment="1">
      <alignment vertical="center"/>
    </xf>
    <xf numFmtId="2" fontId="5" fillId="14" borderId="6" xfId="0" applyNumberFormat="1" applyFont="1" applyFill="1" applyBorder="1" applyAlignment="1">
      <alignment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5" fillId="14" borderId="31" xfId="0" applyFont="1" applyFill="1" applyBorder="1"/>
    <xf numFmtId="0" fontId="5" fillId="14" borderId="10" xfId="0" applyFont="1" applyFill="1" applyBorder="1"/>
    <xf numFmtId="0" fontId="5" fillId="14" borderId="21" xfId="0" applyFont="1" applyFill="1" applyBorder="1"/>
    <xf numFmtId="0" fontId="3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2" fontId="5" fillId="0" borderId="23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24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25" xfId="0" applyNumberFormat="1" applyFont="1" applyBorder="1" applyAlignment="1">
      <alignment horizontal="center" vertical="center"/>
    </xf>
    <xf numFmtId="2" fontId="5" fillId="0" borderId="48" xfId="0" applyNumberFormat="1" applyFont="1" applyBorder="1" applyAlignment="1">
      <alignment horizontal="center" vertical="center"/>
    </xf>
    <xf numFmtId="2" fontId="5" fillId="0" borderId="47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49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2" fontId="5" fillId="0" borderId="53" xfId="0" applyNumberFormat="1" applyFont="1" applyBorder="1" applyAlignment="1">
      <alignment horizontal="center" vertical="center"/>
    </xf>
    <xf numFmtId="2" fontId="5" fillId="0" borderId="45" xfId="0" applyNumberFormat="1" applyFont="1" applyBorder="1" applyAlignment="1">
      <alignment horizontal="center" vertical="center"/>
    </xf>
    <xf numFmtId="2" fontId="5" fillId="0" borderId="30" xfId="0" applyNumberFormat="1" applyFont="1" applyBorder="1" applyAlignment="1">
      <alignment horizontal="center" vertical="center"/>
    </xf>
    <xf numFmtId="2" fontId="17" fillId="0" borderId="48" xfId="0" applyNumberFormat="1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0" fillId="0" borderId="52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1" fillId="11" borderId="59" xfId="0" applyFont="1" applyFill="1" applyBorder="1" applyAlignment="1">
      <alignment horizontal="center" vertical="center"/>
    </xf>
    <xf numFmtId="0" fontId="21" fillId="11" borderId="60" xfId="0" applyFont="1" applyFill="1" applyBorder="1" applyAlignment="1">
      <alignment horizontal="center" vertical="center"/>
    </xf>
    <xf numFmtId="0" fontId="5" fillId="11" borderId="61" xfId="0" applyFont="1" applyFill="1" applyBorder="1" applyAlignment="1">
      <alignment horizontal="center" vertical="center" wrapText="1"/>
    </xf>
    <xf numFmtId="0" fontId="5" fillId="11" borderId="54" xfId="0" applyFont="1" applyFill="1" applyBorder="1" applyAlignment="1">
      <alignment horizontal="center" vertical="center" wrapText="1"/>
    </xf>
    <xf numFmtId="0" fontId="5" fillId="11" borderId="55" xfId="0" applyFont="1" applyFill="1" applyBorder="1" applyAlignment="1">
      <alignment horizontal="center" vertical="center" wrapText="1"/>
    </xf>
    <xf numFmtId="0" fontId="3" fillId="11" borderId="62" xfId="0" applyFont="1" applyFill="1" applyBorder="1" applyAlignment="1">
      <alignment horizontal="center"/>
    </xf>
    <xf numFmtId="0" fontId="3" fillId="11" borderId="63" xfId="0" applyFont="1" applyFill="1" applyBorder="1" applyAlignment="1">
      <alignment horizontal="center"/>
    </xf>
    <xf numFmtId="0" fontId="3" fillId="11" borderId="64" xfId="0" applyFont="1" applyFill="1" applyBorder="1" applyAlignment="1">
      <alignment horizontal="center"/>
    </xf>
    <xf numFmtId="2" fontId="3" fillId="2" borderId="65" xfId="0" applyNumberFormat="1" applyFont="1" applyFill="1" applyBorder="1" applyAlignment="1">
      <alignment horizontal="center" vertical="center"/>
    </xf>
    <xf numFmtId="2" fontId="3" fillId="2" borderId="66" xfId="0" applyNumberFormat="1" applyFont="1" applyFill="1" applyBorder="1" applyAlignment="1">
      <alignment horizontal="center" vertical="center"/>
    </xf>
    <xf numFmtId="2" fontId="3" fillId="2" borderId="45" xfId="0" applyNumberFormat="1" applyFont="1" applyFill="1" applyBorder="1" applyAlignment="1">
      <alignment horizontal="center" vertical="center"/>
    </xf>
    <xf numFmtId="2" fontId="3" fillId="2" borderId="67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5" fillId="12" borderId="27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/>
    </xf>
    <xf numFmtId="0" fontId="3" fillId="12" borderId="50" xfId="0" applyFont="1" applyFill="1" applyBorder="1" applyAlignment="1">
      <alignment horizontal="center"/>
    </xf>
    <xf numFmtId="0" fontId="3" fillId="12" borderId="51" xfId="0" applyFont="1" applyFill="1" applyBorder="1" applyAlignment="1">
      <alignment horizontal="center"/>
    </xf>
    <xf numFmtId="0" fontId="3" fillId="12" borderId="68" xfId="0" applyFont="1" applyFill="1" applyBorder="1" applyAlignment="1">
      <alignment horizontal="center"/>
    </xf>
    <xf numFmtId="0" fontId="5" fillId="14" borderId="27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14" borderId="50" xfId="0" applyFont="1" applyFill="1" applyBorder="1" applyAlignment="1">
      <alignment horizontal="center"/>
    </xf>
    <xf numFmtId="0" fontId="3" fillId="14" borderId="51" xfId="0" applyFont="1" applyFill="1" applyBorder="1" applyAlignment="1">
      <alignment horizontal="center"/>
    </xf>
    <xf numFmtId="0" fontId="3" fillId="14" borderId="52" xfId="0" applyFont="1" applyFill="1" applyBorder="1" applyAlignment="1">
      <alignment horizontal="center"/>
    </xf>
    <xf numFmtId="0" fontId="5" fillId="13" borderId="27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/>
    </xf>
    <xf numFmtId="0" fontId="3" fillId="13" borderId="50" xfId="0" applyFont="1" applyFill="1" applyBorder="1" applyAlignment="1">
      <alignment horizontal="center"/>
    </xf>
    <xf numFmtId="0" fontId="3" fillId="13" borderId="51" xfId="0" applyFont="1" applyFill="1" applyBorder="1" applyAlignment="1">
      <alignment horizontal="center"/>
    </xf>
    <xf numFmtId="0" fontId="3" fillId="13" borderId="52" xfId="0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</cellXfs>
  <cellStyles count="2">
    <cellStyle name="Обычный" xfId="0" builtinId="0"/>
    <cellStyle name="Обычный_25 - 133 анализ утечек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2008г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89413342538467"/>
          <c:y val="0.12727284026353006"/>
          <c:w val="0.86092784830285751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'2008'!$B$4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'2008'!$B$5:$B$16</c:f>
              <c:numCache>
                <c:formatCode>0.00</c:formatCode>
                <c:ptCount val="12"/>
                <c:pt idx="0">
                  <c:v>685.85594460914444</c:v>
                </c:pt>
                <c:pt idx="1">
                  <c:v>476.52283096832338</c:v>
                </c:pt>
                <c:pt idx="2">
                  <c:v>1200.856566001552</c:v>
                </c:pt>
                <c:pt idx="3">
                  <c:v>867.63750859623917</c:v>
                </c:pt>
                <c:pt idx="4">
                  <c:v>257.10018375344737</c:v>
                </c:pt>
                <c:pt idx="5">
                  <c:v>563.65023699660901</c:v>
                </c:pt>
                <c:pt idx="6">
                  <c:v>1875.9013093902709</c:v>
                </c:pt>
                <c:pt idx="7">
                  <c:v>13897.387321324442</c:v>
                </c:pt>
                <c:pt idx="8">
                  <c:v>10518.085827933826</c:v>
                </c:pt>
                <c:pt idx="9">
                  <c:v>3960.4983164069235</c:v>
                </c:pt>
                <c:pt idx="10">
                  <c:v>5056.9605150207453</c:v>
                </c:pt>
                <c:pt idx="11">
                  <c:v>4320.3429487676331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6E-4247-B93A-0D993A82ED51}"/>
            </c:ext>
          </c:extLst>
        </c:ser>
        <c:ser>
          <c:idx val="1"/>
          <c:order val="1"/>
          <c:tx>
            <c:strRef>
              <c:f>'2008'!$C$4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'2008'!$C$5:$C$16</c:f>
              <c:numCache>
                <c:formatCode>0.00</c:formatCode>
                <c:ptCount val="12"/>
                <c:pt idx="0">
                  <c:v>735.88777663353414</c:v>
                </c:pt>
                <c:pt idx="1">
                  <c:v>301.53349596330526</c:v>
                </c:pt>
                <c:pt idx="2">
                  <c:v>1189.9299517894085</c:v>
                </c:pt>
                <c:pt idx="3">
                  <c:v>476.64293632834921</c:v>
                </c:pt>
                <c:pt idx="4">
                  <c:v>365.09197773077551</c:v>
                </c:pt>
                <c:pt idx="5">
                  <c:v>113.7602050062259</c:v>
                </c:pt>
                <c:pt idx="6">
                  <c:v>57.104441573487733</c:v>
                </c:pt>
                <c:pt idx="7">
                  <c:v>4880.0846563637115</c:v>
                </c:pt>
                <c:pt idx="8">
                  <c:v>7981.3954783983654</c:v>
                </c:pt>
                <c:pt idx="9">
                  <c:v>3107.2195751546487</c:v>
                </c:pt>
                <c:pt idx="10">
                  <c:v>1628.0339586721491</c:v>
                </c:pt>
                <c:pt idx="11">
                  <c:v>1187.0021761931418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6E-4247-B93A-0D993A82ED51}"/>
            </c:ext>
          </c:extLst>
        </c:ser>
        <c:ser>
          <c:idx val="2"/>
          <c:order val="2"/>
          <c:tx>
            <c:strRef>
              <c:f>'2008'!$D$4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'2008'!$D$5:$D$16</c:f>
              <c:numCache>
                <c:formatCode>0.00</c:formatCode>
                <c:ptCount val="12"/>
                <c:pt idx="0">
                  <c:v>500.80395379226121</c:v>
                </c:pt>
                <c:pt idx="1">
                  <c:v>42.776057001979098</c:v>
                </c:pt>
                <c:pt idx="2">
                  <c:v>93.117661775904963</c:v>
                </c:pt>
                <c:pt idx="3">
                  <c:v>7.3950800603020621</c:v>
                </c:pt>
                <c:pt idx="4">
                  <c:v>2.0067306557044704</c:v>
                </c:pt>
                <c:pt idx="5">
                  <c:v>0.52613289769411486</c:v>
                </c:pt>
                <c:pt idx="6">
                  <c:v>0.24701187290012944</c:v>
                </c:pt>
                <c:pt idx="7">
                  <c:v>413.15478182216134</c:v>
                </c:pt>
                <c:pt idx="8">
                  <c:v>658.98225265087262</c:v>
                </c:pt>
                <c:pt idx="9">
                  <c:v>597.94456044392598</c:v>
                </c:pt>
                <c:pt idx="10">
                  <c:v>503.70506419406547</c:v>
                </c:pt>
                <c:pt idx="11">
                  <c:v>87.313334726393535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6E-4247-B93A-0D993A82ED51}"/>
            </c:ext>
          </c:extLst>
        </c:ser>
        <c:ser>
          <c:idx val="3"/>
          <c:order val="3"/>
          <c:tx>
            <c:strRef>
              <c:f>'2008'!$E$4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'2008'!$E$5:$E$16</c:f>
              <c:numCache>
                <c:formatCode>0.00</c:formatCode>
                <c:ptCount val="12"/>
                <c:pt idx="0">
                  <c:v>378.49414776899562</c:v>
                </c:pt>
                <c:pt idx="1">
                  <c:v>711.66484116920014</c:v>
                </c:pt>
                <c:pt idx="2">
                  <c:v>1182.2848799321193</c:v>
                </c:pt>
                <c:pt idx="3">
                  <c:v>938.53318699206818</c:v>
                </c:pt>
                <c:pt idx="4">
                  <c:v>79.82935310792287</c:v>
                </c:pt>
                <c:pt idx="5">
                  <c:v>0</c:v>
                </c:pt>
                <c:pt idx="6">
                  <c:v>0</c:v>
                </c:pt>
                <c:pt idx="7">
                  <c:v>14.331476734099436</c:v>
                </c:pt>
                <c:pt idx="8">
                  <c:v>293.87212465868777</c:v>
                </c:pt>
                <c:pt idx="9">
                  <c:v>293.87212465868777</c:v>
                </c:pt>
                <c:pt idx="10">
                  <c:v>880.67150728578827</c:v>
                </c:pt>
                <c:pt idx="11">
                  <c:v>13.05740606907777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6E-4247-B93A-0D993A82E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02528"/>
        <c:axId val="1"/>
      </c:lineChart>
      <c:catAx>
        <c:axId val="20860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1490100989031995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602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24503311258279"/>
          <c:y val="0.92181818181818187"/>
          <c:w val="0.56456953642384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2017г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'2017'!$B$4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'2017'!$B$5:$B$16</c:f>
              <c:numCache>
                <c:formatCode>0.00</c:formatCode>
                <c:ptCount val="12"/>
                <c:pt idx="0">
                  <c:v>30.806363912689079</c:v>
                </c:pt>
                <c:pt idx="1">
                  <c:v>13.820895558797982</c:v>
                </c:pt>
                <c:pt idx="2">
                  <c:v>110.00361145548825</c:v>
                </c:pt>
                <c:pt idx="3">
                  <c:v>47.879884988531991</c:v>
                </c:pt>
                <c:pt idx="4">
                  <c:v>17.841575586169565</c:v>
                </c:pt>
                <c:pt idx="5">
                  <c:v>384.5290378945607</c:v>
                </c:pt>
                <c:pt idx="6">
                  <c:v>22.182701191144403</c:v>
                </c:pt>
                <c:pt idx="7">
                  <c:v>76.803888548765897</c:v>
                </c:pt>
                <c:pt idx="8">
                  <c:v>836.00440119659243</c:v>
                </c:pt>
                <c:pt idx="9">
                  <c:v>863.3566919749353</c:v>
                </c:pt>
                <c:pt idx="10">
                  <c:v>188.82345019146831</c:v>
                </c:pt>
                <c:pt idx="11">
                  <c:v>2.3486584439151299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B-4789-8E6E-DE417CD3E253}"/>
            </c:ext>
          </c:extLst>
        </c:ser>
        <c:ser>
          <c:idx val="1"/>
          <c:order val="1"/>
          <c:tx>
            <c:strRef>
              <c:f>'2017'!$C$4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'2017'!$C$5:$C$16</c:f>
              <c:numCache>
                <c:formatCode>0.00</c:formatCode>
                <c:ptCount val="12"/>
                <c:pt idx="0">
                  <c:v>393.77660538809869</c:v>
                </c:pt>
                <c:pt idx="1">
                  <c:v>662.78188084072565</c:v>
                </c:pt>
                <c:pt idx="2">
                  <c:v>182.2893546015315</c:v>
                </c:pt>
                <c:pt idx="3">
                  <c:v>0</c:v>
                </c:pt>
                <c:pt idx="4">
                  <c:v>195.54988375754152</c:v>
                </c:pt>
                <c:pt idx="5">
                  <c:v>24.024694075619664</c:v>
                </c:pt>
                <c:pt idx="6">
                  <c:v>12.001744108910849</c:v>
                </c:pt>
                <c:pt idx="7">
                  <c:v>171.89067837934755</c:v>
                </c:pt>
                <c:pt idx="8">
                  <c:v>92.083323282437021</c:v>
                </c:pt>
                <c:pt idx="9">
                  <c:v>1733.1018317204569</c:v>
                </c:pt>
                <c:pt idx="10">
                  <c:v>445.87824164577916</c:v>
                </c:pt>
                <c:pt idx="11">
                  <c:v>555.14851177340813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4B-4789-8E6E-DE417CD3E253}"/>
            </c:ext>
          </c:extLst>
        </c:ser>
        <c:ser>
          <c:idx val="2"/>
          <c:order val="2"/>
          <c:tx>
            <c:strRef>
              <c:f>'2017'!$D$4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'2017'!$D$5:$D$16</c:f>
              <c:numCache>
                <c:formatCode>0.00</c:formatCode>
                <c:ptCount val="12"/>
                <c:pt idx="0">
                  <c:v>17.374812424570028</c:v>
                </c:pt>
                <c:pt idx="1">
                  <c:v>11.625655794169134</c:v>
                </c:pt>
                <c:pt idx="2">
                  <c:v>0</c:v>
                </c:pt>
                <c:pt idx="3">
                  <c:v>2.7219789420874401</c:v>
                </c:pt>
                <c:pt idx="4">
                  <c:v>1.142001894285112</c:v>
                </c:pt>
                <c:pt idx="5">
                  <c:v>9.7648520556280474</c:v>
                </c:pt>
                <c:pt idx="6">
                  <c:v>7.7575345794616837</c:v>
                </c:pt>
                <c:pt idx="7">
                  <c:v>4.91</c:v>
                </c:pt>
                <c:pt idx="8">
                  <c:v>0.75090679299992136</c:v>
                </c:pt>
                <c:pt idx="9">
                  <c:v>26.125</c:v>
                </c:pt>
                <c:pt idx="10">
                  <c:v>42.044083398424448</c:v>
                </c:pt>
                <c:pt idx="11">
                  <c:v>186.19733508475917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4B-4789-8E6E-DE417CD3E253}"/>
            </c:ext>
          </c:extLst>
        </c:ser>
        <c:ser>
          <c:idx val="3"/>
          <c:order val="3"/>
          <c:tx>
            <c:strRef>
              <c:f>'2017'!$E$4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'2017'!$E$5:$E$16</c:f>
              <c:numCache>
                <c:formatCode>0.00</c:formatCode>
                <c:ptCount val="12"/>
                <c:pt idx="0">
                  <c:v>71.963333333333338</c:v>
                </c:pt>
                <c:pt idx="1">
                  <c:v>0</c:v>
                </c:pt>
                <c:pt idx="2">
                  <c:v>0</c:v>
                </c:pt>
                <c:pt idx="3">
                  <c:v>32.619999999999997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149.32996245367204</c:v>
                </c:pt>
                <c:pt idx="10">
                  <c:v>4.67</c:v>
                </c:pt>
                <c:pt idx="11">
                  <c:v>51.56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4B-4789-8E6E-DE417CD3E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81344"/>
        <c:axId val="1"/>
      </c:lineChart>
      <c:catAx>
        <c:axId val="27718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81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27831951469643"/>
          <c:y val="0.9218189453591028"/>
          <c:w val="0.56457005788183756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2018г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'2018'!$B$4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'2018'!$B$5:$B$16</c:f>
              <c:numCache>
                <c:formatCode>0.00</c:formatCode>
                <c:ptCount val="12"/>
                <c:pt idx="0">
                  <c:v>225.11621601210521</c:v>
                </c:pt>
                <c:pt idx="1">
                  <c:v>527.14127199766483</c:v>
                </c:pt>
                <c:pt idx="2">
                  <c:v>732.78998566302778</c:v>
                </c:pt>
                <c:pt idx="3">
                  <c:v>157.77157914283765</c:v>
                </c:pt>
                <c:pt idx="4">
                  <c:v>528.52436020309335</c:v>
                </c:pt>
                <c:pt idx="5">
                  <c:v>835.53540315818577</c:v>
                </c:pt>
                <c:pt idx="6">
                  <c:v>173.49788704832483</c:v>
                </c:pt>
                <c:pt idx="7">
                  <c:v>75.815645536115198</c:v>
                </c:pt>
                <c:pt idx="8">
                  <c:v>145.446897850818</c:v>
                </c:pt>
                <c:pt idx="9">
                  <c:v>1440.1195518624318</c:v>
                </c:pt>
                <c:pt idx="10">
                  <c:v>299.11062336239382</c:v>
                </c:pt>
                <c:pt idx="11">
                  <c:v>96.791273594010832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3A-46CD-9B7B-31777840DA8F}"/>
            </c:ext>
          </c:extLst>
        </c:ser>
        <c:ser>
          <c:idx val="1"/>
          <c:order val="1"/>
          <c:tx>
            <c:strRef>
              <c:f>'2018'!$C$4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'2018'!$C$5:$C$16</c:f>
              <c:numCache>
                <c:formatCode>0.00</c:formatCode>
                <c:ptCount val="12"/>
                <c:pt idx="0">
                  <c:v>559.80730726823822</c:v>
                </c:pt>
                <c:pt idx="1">
                  <c:v>217.14669376402588</c:v>
                </c:pt>
                <c:pt idx="2">
                  <c:v>130.55562820683869</c:v>
                </c:pt>
                <c:pt idx="3">
                  <c:v>0.56871090885579723</c:v>
                </c:pt>
                <c:pt idx="4">
                  <c:v>1.507631127614157</c:v>
                </c:pt>
                <c:pt idx="5">
                  <c:v>196.89580691996542</c:v>
                </c:pt>
                <c:pt idx="6">
                  <c:v>539.18689950594455</c:v>
                </c:pt>
                <c:pt idx="7">
                  <c:v>592.63311150694426</c:v>
                </c:pt>
                <c:pt idx="8">
                  <c:v>55.172095362123805</c:v>
                </c:pt>
                <c:pt idx="9">
                  <c:v>2015.0028743447779</c:v>
                </c:pt>
                <c:pt idx="10">
                  <c:v>2569.7673998878154</c:v>
                </c:pt>
                <c:pt idx="11">
                  <c:v>2347.2534277511677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3A-46CD-9B7B-31777840DA8F}"/>
            </c:ext>
          </c:extLst>
        </c:ser>
        <c:ser>
          <c:idx val="2"/>
          <c:order val="2"/>
          <c:tx>
            <c:strRef>
              <c:f>'2018'!$D$4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'2018'!$D$5:$D$16</c:f>
              <c:numCache>
                <c:formatCode>0.00</c:formatCode>
                <c:ptCount val="12"/>
                <c:pt idx="0">
                  <c:v>0.26735942069779972</c:v>
                </c:pt>
                <c:pt idx="1">
                  <c:v>37.950000000000003</c:v>
                </c:pt>
                <c:pt idx="2">
                  <c:v>6.8265945761210984</c:v>
                </c:pt>
                <c:pt idx="3">
                  <c:v>47.29</c:v>
                </c:pt>
                <c:pt idx="4">
                  <c:v>65.358333333333348</c:v>
                </c:pt>
                <c:pt idx="5">
                  <c:v>0</c:v>
                </c:pt>
                <c:pt idx="6">
                  <c:v>488.93</c:v>
                </c:pt>
                <c:pt idx="7">
                  <c:v>0</c:v>
                </c:pt>
                <c:pt idx="8">
                  <c:v>0</c:v>
                </c:pt>
                <c:pt idx="9">
                  <c:v>2.85</c:v>
                </c:pt>
                <c:pt idx="10">
                  <c:v>567.30397310804915</c:v>
                </c:pt>
                <c:pt idx="11">
                  <c:v>0.19500000000000001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3A-46CD-9B7B-31777840DA8F}"/>
            </c:ext>
          </c:extLst>
        </c:ser>
        <c:ser>
          <c:idx val="3"/>
          <c:order val="3"/>
          <c:tx>
            <c:strRef>
              <c:f>'2018'!$E$4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'2018'!$E$5:$E$16</c:f>
              <c:numCache>
                <c:formatCode>0.00</c:formatCode>
                <c:ptCount val="12"/>
                <c:pt idx="0">
                  <c:v>0</c:v>
                </c:pt>
                <c:pt idx="1">
                  <c:v>89.396953873517816</c:v>
                </c:pt>
                <c:pt idx="2">
                  <c:v>32.586155746053358</c:v>
                </c:pt>
                <c:pt idx="3">
                  <c:v>6.4912263065301573E-3</c:v>
                </c:pt>
                <c:pt idx="4">
                  <c:v>0</c:v>
                </c:pt>
                <c:pt idx="5">
                  <c:v>8.3032477653506159E-2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187.0891546183247</c:v>
                </c:pt>
                <c:pt idx="10">
                  <c:v>0.9875033685242125</c:v>
                </c:pt>
                <c:pt idx="11">
                  <c:v>50.16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3A-46CD-9B7B-31777840D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83640"/>
        <c:axId val="1"/>
      </c:lineChart>
      <c:catAx>
        <c:axId val="27718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836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27831951469643"/>
          <c:y val="0.9218189453591028"/>
          <c:w val="0.56457005788183756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2019г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'2019'!$B$4</c:f>
              <c:strCache>
                <c:ptCount val="1"/>
                <c:pt idx="0">
                  <c:v>ЦТС
кон. ТЭЦ-2;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'2019'!$B$5:$B$16</c:f>
              <c:numCache>
                <c:formatCode>0.00</c:formatCode>
                <c:ptCount val="12"/>
                <c:pt idx="0">
                  <c:v>1697.28</c:v>
                </c:pt>
                <c:pt idx="1">
                  <c:v>1071.81</c:v>
                </c:pt>
                <c:pt idx="2">
                  <c:v>19.329999999999998</c:v>
                </c:pt>
                <c:pt idx="3">
                  <c:v>50.28</c:v>
                </c:pt>
                <c:pt idx="4">
                  <c:v>24.83</c:v>
                </c:pt>
                <c:pt idx="5">
                  <c:v>946.32</c:v>
                </c:pt>
                <c:pt idx="6">
                  <c:v>740.4</c:v>
                </c:pt>
                <c:pt idx="7">
                  <c:v>655.49</c:v>
                </c:pt>
                <c:pt idx="8">
                  <c:v>498.65</c:v>
                </c:pt>
                <c:pt idx="9">
                  <c:v>1325.36</c:v>
                </c:pt>
                <c:pt idx="10">
                  <c:v>877.13</c:v>
                </c:pt>
                <c:pt idx="11">
                  <c:v>275.55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07-4396-A172-6EDFA9E6B77D}"/>
            </c:ext>
          </c:extLst>
        </c:ser>
        <c:ser>
          <c:idx val="1"/>
          <c:order val="1"/>
          <c:tx>
            <c:strRef>
              <c:f>'2019'!$C$4</c:f>
              <c:strCache>
                <c:ptCount val="1"/>
                <c:pt idx="0">
                  <c:v>ЦТС
кон. ТЭЦ-3;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'2019'!$C$5:$C$16</c:f>
              <c:numCache>
                <c:formatCode>0.00</c:formatCode>
                <c:ptCount val="12"/>
                <c:pt idx="0">
                  <c:v>4536.37</c:v>
                </c:pt>
                <c:pt idx="1">
                  <c:v>2123.6</c:v>
                </c:pt>
                <c:pt idx="2">
                  <c:v>292.47000000000003</c:v>
                </c:pt>
                <c:pt idx="3">
                  <c:v>3541.29</c:v>
                </c:pt>
                <c:pt idx="4">
                  <c:v>65.02</c:v>
                </c:pt>
                <c:pt idx="5">
                  <c:v>1.0900000000000001</c:v>
                </c:pt>
                <c:pt idx="6">
                  <c:v>0</c:v>
                </c:pt>
                <c:pt idx="7">
                  <c:v>0.23</c:v>
                </c:pt>
                <c:pt idx="8">
                  <c:v>2334.42</c:v>
                </c:pt>
                <c:pt idx="9">
                  <c:v>2198.87</c:v>
                </c:pt>
                <c:pt idx="10">
                  <c:v>954.21</c:v>
                </c:pt>
                <c:pt idx="11">
                  <c:v>461.22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07-4396-A172-6EDFA9E6B77D}"/>
            </c:ext>
          </c:extLst>
        </c:ser>
        <c:ser>
          <c:idx val="2"/>
          <c:order val="2"/>
          <c:tx>
            <c:strRef>
              <c:f>'2019'!$D$4</c:f>
              <c:strCache>
                <c:ptCount val="1"/>
                <c:pt idx="0">
                  <c:v>котельные; ивгтэ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'2019'!$D$5:$D$16</c:f>
              <c:numCache>
                <c:formatCode>0.00</c:formatCode>
                <c:ptCount val="12"/>
                <c:pt idx="0">
                  <c:v>215.42</c:v>
                </c:pt>
                <c:pt idx="1">
                  <c:v>3.26</c:v>
                </c:pt>
                <c:pt idx="2">
                  <c:v>269.83999999999997</c:v>
                </c:pt>
                <c:pt idx="3">
                  <c:v>37.86</c:v>
                </c:pt>
                <c:pt idx="4">
                  <c:v>751.58</c:v>
                </c:pt>
                <c:pt idx="5">
                  <c:v>187.14</c:v>
                </c:pt>
                <c:pt idx="6">
                  <c:v>0.02</c:v>
                </c:pt>
                <c:pt idx="7">
                  <c:v>589</c:v>
                </c:pt>
                <c:pt idx="8">
                  <c:v>24.46</c:v>
                </c:pt>
                <c:pt idx="9">
                  <c:v>824.79</c:v>
                </c:pt>
                <c:pt idx="10">
                  <c:v>706.81</c:v>
                </c:pt>
                <c:pt idx="11">
                  <c:v>128.97999999999999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07-4396-A172-6EDFA9E6B77D}"/>
            </c:ext>
          </c:extLst>
        </c:ser>
        <c:ser>
          <c:idx val="3"/>
          <c:order val="3"/>
          <c:tx>
            <c:strRef>
              <c:f>'2019'!$E$4</c:f>
              <c:strCache>
                <c:ptCount val="1"/>
                <c:pt idx="0">
                  <c:v>котельные
не ивгтэ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'2019'!$E$5:$E$16</c:f>
              <c:numCache>
                <c:formatCode>0.00</c:formatCode>
                <c:ptCount val="12"/>
                <c:pt idx="6">
                  <c:v>166.98</c:v>
                </c:pt>
                <c:pt idx="7">
                  <c:v>5.1100000000000003</c:v>
                </c:pt>
                <c:pt idx="8">
                  <c:v>337.99</c:v>
                </c:pt>
                <c:pt idx="9">
                  <c:v>38.99</c:v>
                </c:pt>
                <c:pt idx="10">
                  <c:v>29.83</c:v>
                </c:pt>
                <c:pt idx="11">
                  <c:v>110.63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07-4396-A172-6EDFA9E6B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710168"/>
        <c:axId val="1"/>
      </c:lineChart>
      <c:catAx>
        <c:axId val="27771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710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3644122299282"/>
          <c:y val="0.9218189453591028"/>
          <c:w val="0.69039787245137407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2020г</a:t>
            </a:r>
          </a:p>
        </c:rich>
      </c:tx>
      <c:layout>
        <c:manualLayout>
          <c:xMode val="edge"/>
          <c:yMode val="edge"/>
          <c:x val="0.47019899368474138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880033396840628E-2"/>
          <c:y val="0.12727291815795752"/>
          <c:w val="0.88891011719981705"/>
          <c:h val="0.630909651020641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'2020'!$B$3</c:f>
              <c:strCache>
                <c:ptCount val="1"/>
                <c:pt idx="0">
                  <c:v>ЦТС
кон. ТЭЦ-2; м³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spPr>
                <a:solidFill>
                  <a:srgbClr val="00FFFF"/>
                </a:solidFill>
                <a:ln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560-4FE9-BF46-08955E096F69}"/>
                </c:ext>
              </c:extLst>
            </c:dLbl>
            <c:spPr>
              <a:solidFill>
                <a:srgbClr val="00FFFF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'2020'!$A$4:$A$15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'2020'!$B$4:$B$15</c:f>
              <c:numCache>
                <c:formatCode>0.00</c:formatCode>
                <c:ptCount val="12"/>
                <c:pt idx="0">
                  <c:v>85.4</c:v>
                </c:pt>
                <c:pt idx="1">
                  <c:v>250.99</c:v>
                </c:pt>
                <c:pt idx="2">
                  <c:v>243.28</c:v>
                </c:pt>
                <c:pt idx="3">
                  <c:v>45.65</c:v>
                </c:pt>
                <c:pt idx="4">
                  <c:v>257.33999999999997</c:v>
                </c:pt>
                <c:pt idx="5">
                  <c:v>221.2</c:v>
                </c:pt>
                <c:pt idx="6">
                  <c:v>298.02999999999997</c:v>
                </c:pt>
                <c:pt idx="7">
                  <c:v>547.86</c:v>
                </c:pt>
                <c:pt idx="8">
                  <c:v>1338.71</c:v>
                </c:pt>
                <c:pt idx="9">
                  <c:v>1128.4100000000001</c:v>
                </c:pt>
                <c:pt idx="10">
                  <c:v>758.41</c:v>
                </c:pt>
                <c:pt idx="11">
                  <c:v>362.02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60-4FE9-BF46-08955E096F69}"/>
            </c:ext>
          </c:extLst>
        </c:ser>
        <c:ser>
          <c:idx val="2"/>
          <c:order val="1"/>
          <c:tx>
            <c:strRef>
              <c:f>'2020'!$C$3</c:f>
              <c:strCache>
                <c:ptCount val="1"/>
                <c:pt idx="0">
                  <c:v>ЦТС
кон. ТЭЦ-3; м³</c:v>
                </c:pt>
              </c:strCache>
            </c:strRef>
          </c:tx>
          <c:spPr>
            <a:solidFill>
              <a:srgbClr val="15F3A9"/>
            </a:solidFill>
            <a:ln>
              <a:solidFill>
                <a:srgbClr val="92D050"/>
              </a:solidFill>
            </a:ln>
          </c:spPr>
          <c:invertIfNegative val="0"/>
          <c:dLbls>
            <c:spPr>
              <a:solidFill>
                <a:srgbClr val="FFFF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'2020'!$A$4:$A$15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'2020'!$C$4:$C$15</c:f>
              <c:numCache>
                <c:formatCode>0.00</c:formatCode>
                <c:ptCount val="12"/>
                <c:pt idx="0">
                  <c:v>228.42</c:v>
                </c:pt>
                <c:pt idx="1">
                  <c:v>646.14</c:v>
                </c:pt>
                <c:pt idx="2">
                  <c:v>229.65</c:v>
                </c:pt>
                <c:pt idx="3">
                  <c:v>467.01</c:v>
                </c:pt>
                <c:pt idx="4">
                  <c:v>528.14</c:v>
                </c:pt>
                <c:pt idx="5">
                  <c:v>134.38</c:v>
                </c:pt>
                <c:pt idx="6">
                  <c:v>0</c:v>
                </c:pt>
                <c:pt idx="7">
                  <c:v>82.61</c:v>
                </c:pt>
                <c:pt idx="8">
                  <c:v>205.64</c:v>
                </c:pt>
                <c:pt idx="9">
                  <c:v>2314.56</c:v>
                </c:pt>
                <c:pt idx="10">
                  <c:v>751.82</c:v>
                </c:pt>
                <c:pt idx="11">
                  <c:v>583.37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60-4FE9-BF46-08955E096F69}"/>
            </c:ext>
          </c:extLst>
        </c:ser>
        <c:ser>
          <c:idx val="0"/>
          <c:order val="2"/>
          <c:tx>
            <c:strRef>
              <c:f>'2020'!$D$3</c:f>
              <c:strCache>
                <c:ptCount val="1"/>
                <c:pt idx="0">
                  <c:v>котельные; Ивгтэ м³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invertIfNegative val="0"/>
          <c:dLbls>
            <c:spPr>
              <a:solidFill>
                <a:srgbClr val="FF33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'2020'!$A$4:$A$15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'2020'!$D$4:$D$15</c:f>
              <c:numCache>
                <c:formatCode>0.00</c:formatCode>
                <c:ptCount val="12"/>
                <c:pt idx="0">
                  <c:v>151.19</c:v>
                </c:pt>
                <c:pt idx="1">
                  <c:v>52.12</c:v>
                </c:pt>
                <c:pt idx="2">
                  <c:v>24.99</c:v>
                </c:pt>
                <c:pt idx="3">
                  <c:v>32.67</c:v>
                </c:pt>
                <c:pt idx="4">
                  <c:v>851.41</c:v>
                </c:pt>
                <c:pt idx="5">
                  <c:v>163.18</c:v>
                </c:pt>
                <c:pt idx="6">
                  <c:v>295.13</c:v>
                </c:pt>
                <c:pt idx="7">
                  <c:v>11.67</c:v>
                </c:pt>
                <c:pt idx="8">
                  <c:v>19</c:v>
                </c:pt>
                <c:pt idx="9">
                  <c:v>121.86</c:v>
                </c:pt>
                <c:pt idx="10">
                  <c:v>0.24</c:v>
                </c:pt>
                <c:pt idx="11">
                  <c:v>731.3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60-4FE9-BF46-08955E096F69}"/>
            </c:ext>
          </c:extLst>
        </c:ser>
        <c:ser>
          <c:idx val="3"/>
          <c:order val="3"/>
          <c:tx>
            <c:strRef>
              <c:f>'2020'!$E$3</c:f>
              <c:strCache>
                <c:ptCount val="1"/>
                <c:pt idx="0">
                  <c:v>котельные
Не Ивгтэ; м³</c:v>
                </c:pt>
              </c:strCache>
            </c:strRef>
          </c:tx>
          <c:spPr>
            <a:ln>
              <a:solidFill>
                <a:srgbClr val="D7FA06"/>
              </a:solidFill>
            </a:ln>
          </c:spPr>
          <c:invertIfNegative val="0"/>
          <c:dLbls>
            <c:spPr>
              <a:solidFill>
                <a:srgbClr val="66FF33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'2020'!$A$4:$A$15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'2020'!$E$4:$E$15</c:f>
              <c:numCache>
                <c:formatCode>0.00</c:formatCode>
                <c:ptCount val="12"/>
                <c:pt idx="0">
                  <c:v>32.49</c:v>
                </c:pt>
                <c:pt idx="1">
                  <c:v>240.69</c:v>
                </c:pt>
                <c:pt idx="2">
                  <c:v>30.36</c:v>
                </c:pt>
                <c:pt idx="3">
                  <c:v>128.87</c:v>
                </c:pt>
                <c:pt idx="4">
                  <c:v>24.04</c:v>
                </c:pt>
                <c:pt idx="5">
                  <c:v>6.31</c:v>
                </c:pt>
                <c:pt idx="6">
                  <c:v>191.32</c:v>
                </c:pt>
                <c:pt idx="7">
                  <c:v>90.71</c:v>
                </c:pt>
                <c:pt idx="8">
                  <c:v>101.12</c:v>
                </c:pt>
                <c:pt idx="9">
                  <c:v>90.65</c:v>
                </c:pt>
                <c:pt idx="10">
                  <c:v>34.08</c:v>
                </c:pt>
                <c:pt idx="11">
                  <c:v>32.979999999999997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60-4FE9-BF46-08955E096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2"/>
        <c:axId val="277712464"/>
        <c:axId val="1"/>
      </c:barChart>
      <c:catAx>
        <c:axId val="27771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09666586431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FF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712464"/>
        <c:crosses val="autoZero"/>
        <c:crossBetween val="between"/>
        <c:majorUnit val="2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36443970704534"/>
          <c:y val="0.9218189453591028"/>
          <c:w val="0.33267269538905897"/>
          <c:h val="5.3976998329754222E-2"/>
        </c:manualLayout>
      </c:layout>
      <c:overlay val="0"/>
      <c:spPr>
        <a:solidFill>
          <a:srgbClr val="92D05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2021г</a:t>
            </a:r>
          </a:p>
        </c:rich>
      </c:tx>
      <c:layout>
        <c:manualLayout>
          <c:xMode val="edge"/>
          <c:yMode val="edge"/>
          <c:x val="0.47019899368474138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880033396840628E-2"/>
          <c:y val="0.12727291815795752"/>
          <c:w val="0.88891011719981705"/>
          <c:h val="0.630909651020641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'2021'!$B$3</c:f>
              <c:strCache>
                <c:ptCount val="1"/>
                <c:pt idx="0">
                  <c:v>ЦТС
кон. ТЭЦ-2; м³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spPr>
                <a:solidFill>
                  <a:srgbClr val="00FFFF"/>
                </a:solidFill>
                <a:ln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DF9-49C0-A53B-2DB86965A037}"/>
                </c:ext>
              </c:extLst>
            </c:dLbl>
            <c:spPr>
              <a:solidFill>
                <a:srgbClr val="00FFFF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'2021'!$A$4:$A$15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'2021'!$B$4:$B$15</c:f>
              <c:numCache>
                <c:formatCode>0.00</c:formatCode>
                <c:ptCount val="12"/>
                <c:pt idx="0">
                  <c:v>594.38</c:v>
                </c:pt>
                <c:pt idx="1">
                  <c:v>32.36</c:v>
                </c:pt>
                <c:pt idx="2">
                  <c:v>365.35</c:v>
                </c:pt>
                <c:pt idx="3">
                  <c:v>436.26</c:v>
                </c:pt>
                <c:pt idx="4">
                  <c:v>254.15</c:v>
                </c:pt>
                <c:pt idx="5">
                  <c:v>358</c:v>
                </c:pt>
                <c:pt idx="6">
                  <c:v>1368.45</c:v>
                </c:pt>
                <c:pt idx="7">
                  <c:v>785.21</c:v>
                </c:pt>
                <c:pt idx="8">
                  <c:v>705.18</c:v>
                </c:pt>
                <c:pt idx="9">
                  <c:v>117.95</c:v>
                </c:pt>
                <c:pt idx="10">
                  <c:v>43.85</c:v>
                </c:pt>
                <c:pt idx="11">
                  <c:v>127.73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9-49C0-A53B-2DB86965A037}"/>
            </c:ext>
          </c:extLst>
        </c:ser>
        <c:ser>
          <c:idx val="2"/>
          <c:order val="1"/>
          <c:tx>
            <c:strRef>
              <c:f>'2021'!$C$3</c:f>
              <c:strCache>
                <c:ptCount val="1"/>
                <c:pt idx="0">
                  <c:v>ЦТС
кон. ТЭЦ-3; м³</c:v>
                </c:pt>
              </c:strCache>
            </c:strRef>
          </c:tx>
          <c:spPr>
            <a:solidFill>
              <a:srgbClr val="15F3A9"/>
            </a:solidFill>
            <a:ln>
              <a:solidFill>
                <a:srgbClr val="92D050"/>
              </a:solidFill>
            </a:ln>
          </c:spPr>
          <c:invertIfNegative val="0"/>
          <c:dLbls>
            <c:spPr>
              <a:solidFill>
                <a:srgbClr val="FFFF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'2021'!$A$4:$A$15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'2021'!$C$4:$C$15</c:f>
              <c:numCache>
                <c:formatCode>0.00</c:formatCode>
                <c:ptCount val="12"/>
                <c:pt idx="0">
                  <c:v>520.05999999999995</c:v>
                </c:pt>
                <c:pt idx="1">
                  <c:v>636.19000000000005</c:v>
                </c:pt>
                <c:pt idx="2">
                  <c:v>1783.58</c:v>
                </c:pt>
                <c:pt idx="3">
                  <c:v>18.63</c:v>
                </c:pt>
                <c:pt idx="4">
                  <c:v>359.49</c:v>
                </c:pt>
                <c:pt idx="5">
                  <c:v>205.24</c:v>
                </c:pt>
                <c:pt idx="6">
                  <c:v>0</c:v>
                </c:pt>
                <c:pt idx="7">
                  <c:v>0</c:v>
                </c:pt>
                <c:pt idx="8">
                  <c:v>763.17</c:v>
                </c:pt>
                <c:pt idx="9">
                  <c:v>2426.9299999999998</c:v>
                </c:pt>
                <c:pt idx="10">
                  <c:v>5512.81</c:v>
                </c:pt>
                <c:pt idx="11">
                  <c:v>1820.41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F9-49C0-A53B-2DB86965A037}"/>
            </c:ext>
          </c:extLst>
        </c:ser>
        <c:ser>
          <c:idx val="0"/>
          <c:order val="2"/>
          <c:tx>
            <c:strRef>
              <c:f>'2021'!$D$3</c:f>
              <c:strCache>
                <c:ptCount val="1"/>
                <c:pt idx="0">
                  <c:v>котельные; м³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invertIfNegative val="0"/>
          <c:dLbls>
            <c:spPr>
              <a:solidFill>
                <a:srgbClr val="FF33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'2021'!$A$4:$A$15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'2021'!$D$4:$D$15</c:f>
              <c:numCache>
                <c:formatCode>0.00</c:formatCode>
                <c:ptCount val="12"/>
                <c:pt idx="0">
                  <c:v>546.72</c:v>
                </c:pt>
                <c:pt idx="1">
                  <c:v>117.26</c:v>
                </c:pt>
                <c:pt idx="2">
                  <c:v>786.71</c:v>
                </c:pt>
                <c:pt idx="3">
                  <c:v>84.66</c:v>
                </c:pt>
                <c:pt idx="4">
                  <c:v>157.30000000000001</c:v>
                </c:pt>
                <c:pt idx="5">
                  <c:v>963.5</c:v>
                </c:pt>
                <c:pt idx="6">
                  <c:v>7.11</c:v>
                </c:pt>
                <c:pt idx="7">
                  <c:v>8.4</c:v>
                </c:pt>
                <c:pt idx="8">
                  <c:v>32.9</c:v>
                </c:pt>
                <c:pt idx="9">
                  <c:v>45.92</c:v>
                </c:pt>
                <c:pt idx="10">
                  <c:v>318.76</c:v>
                </c:pt>
                <c:pt idx="11">
                  <c:v>475.86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F9-49C0-A53B-2DB86965A037}"/>
            </c:ext>
          </c:extLst>
        </c:ser>
        <c:ser>
          <c:idx val="3"/>
          <c:order val="3"/>
          <c:tx>
            <c:strRef>
              <c:f>'2021'!$E$3</c:f>
              <c:strCache>
                <c:ptCount val="1"/>
                <c:pt idx="0">
                  <c:v>котельные
Не Ивгтэ; м³</c:v>
                </c:pt>
              </c:strCache>
            </c:strRef>
          </c:tx>
          <c:spPr>
            <a:ln>
              <a:solidFill>
                <a:srgbClr val="D7FA06"/>
              </a:solidFill>
            </a:ln>
          </c:spPr>
          <c:invertIfNegative val="0"/>
          <c:dLbls>
            <c:spPr>
              <a:solidFill>
                <a:srgbClr val="66FF33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'2021'!$A$4:$A$15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'2021'!$E$4:$E$15</c:f>
              <c:numCache>
                <c:formatCode>0.00</c:formatCode>
                <c:ptCount val="12"/>
                <c:pt idx="0">
                  <c:v>104.7</c:v>
                </c:pt>
                <c:pt idx="1">
                  <c:v>85.01</c:v>
                </c:pt>
                <c:pt idx="2">
                  <c:v>352.25</c:v>
                </c:pt>
                <c:pt idx="3">
                  <c:v>101.45</c:v>
                </c:pt>
                <c:pt idx="4">
                  <c:v>0.42</c:v>
                </c:pt>
                <c:pt idx="5">
                  <c:v>99.38</c:v>
                </c:pt>
                <c:pt idx="6">
                  <c:v>0</c:v>
                </c:pt>
                <c:pt idx="7">
                  <c:v>0</c:v>
                </c:pt>
                <c:pt idx="8">
                  <c:v>60.57</c:v>
                </c:pt>
                <c:pt idx="9">
                  <c:v>116.58</c:v>
                </c:pt>
                <c:pt idx="10">
                  <c:v>29.65</c:v>
                </c:pt>
                <c:pt idx="11">
                  <c:v>172.07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F9-49C0-A53B-2DB86965A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2"/>
        <c:axId val="277714760"/>
        <c:axId val="1"/>
      </c:barChart>
      <c:catAx>
        <c:axId val="27771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09666586431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FF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5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714760"/>
        <c:crosses val="autoZero"/>
        <c:crossBetween val="between"/>
        <c:majorUnit val="2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36443970704534"/>
          <c:y val="0.9218189453591028"/>
          <c:w val="0.33267269538905897"/>
          <c:h val="5.3976998329754222E-2"/>
        </c:manualLayout>
      </c:layout>
      <c:overlay val="0"/>
      <c:spPr>
        <a:solidFill>
          <a:srgbClr val="92D05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pattFill prst="pct90">
      <a:fgClr>
        <a:srgbClr val="00FFFF"/>
      </a:fgClr>
      <a:bgClr>
        <a:schemeClr val="bg1"/>
      </a:bgClr>
    </a:patt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2022г</a:t>
            </a:r>
          </a:p>
        </c:rich>
      </c:tx>
      <c:layout>
        <c:manualLayout>
          <c:xMode val="edge"/>
          <c:yMode val="edge"/>
          <c:x val="0.47019899368474138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442010796685346E-2"/>
          <c:y val="0.12727291815795752"/>
          <c:w val="0.88891011719981705"/>
          <c:h val="0.630909651020641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'2022'!$B$3</c:f>
              <c:strCache>
                <c:ptCount val="1"/>
                <c:pt idx="0">
                  <c:v>ЦТС
кон. ТЭЦ-2; м³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spPr>
                <a:solidFill>
                  <a:srgbClr val="00FFFF"/>
                </a:solidFill>
                <a:ln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350-4F81-926A-0B3921D065AB}"/>
                </c:ext>
              </c:extLst>
            </c:dLbl>
            <c:spPr>
              <a:solidFill>
                <a:srgbClr val="00FFFF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'2022'!$A$4:$A$15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'2022'!$B$4:$B$15</c:f>
              <c:numCache>
                <c:formatCode>0.00</c:formatCode>
                <c:ptCount val="12"/>
                <c:pt idx="0">
                  <c:v>0</c:v>
                </c:pt>
                <c:pt idx="1">
                  <c:v>2665.49</c:v>
                </c:pt>
                <c:pt idx="2">
                  <c:v>299.55</c:v>
                </c:pt>
                <c:pt idx="3">
                  <c:v>431.02</c:v>
                </c:pt>
                <c:pt idx="4">
                  <c:v>54.06</c:v>
                </c:pt>
                <c:pt idx="5">
                  <c:v>1955.04</c:v>
                </c:pt>
                <c:pt idx="6">
                  <c:v>3645.71</c:v>
                </c:pt>
                <c:pt idx="7">
                  <c:v>2912.94</c:v>
                </c:pt>
                <c:pt idx="8">
                  <c:v>837</c:v>
                </c:pt>
                <c:pt idx="9">
                  <c:v>474.23</c:v>
                </c:pt>
                <c:pt idx="10">
                  <c:v>168.14</c:v>
                </c:pt>
                <c:pt idx="11">
                  <c:v>2694.48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0-4F81-926A-0B3921D065AB}"/>
            </c:ext>
          </c:extLst>
        </c:ser>
        <c:ser>
          <c:idx val="2"/>
          <c:order val="1"/>
          <c:tx>
            <c:strRef>
              <c:f>'2022'!$C$3</c:f>
              <c:strCache>
                <c:ptCount val="1"/>
                <c:pt idx="0">
                  <c:v>ЦТС
кон. ТЭЦ-3; м³</c:v>
                </c:pt>
              </c:strCache>
            </c:strRef>
          </c:tx>
          <c:spPr>
            <a:solidFill>
              <a:srgbClr val="15F3A9"/>
            </a:solidFill>
            <a:ln>
              <a:solidFill>
                <a:srgbClr val="92D050"/>
              </a:solidFill>
            </a:ln>
          </c:spPr>
          <c:invertIfNegative val="0"/>
          <c:dLbls>
            <c:spPr>
              <a:solidFill>
                <a:srgbClr val="FFFF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'2022'!$A$4:$A$15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'2022'!$C$4:$C$15</c:f>
              <c:numCache>
                <c:formatCode>0.00</c:formatCode>
                <c:ptCount val="12"/>
                <c:pt idx="0">
                  <c:v>86.03</c:v>
                </c:pt>
                <c:pt idx="1">
                  <c:v>259.51</c:v>
                </c:pt>
                <c:pt idx="2">
                  <c:v>725.84</c:v>
                </c:pt>
                <c:pt idx="3">
                  <c:v>51.72</c:v>
                </c:pt>
                <c:pt idx="4">
                  <c:v>564.19000000000005</c:v>
                </c:pt>
                <c:pt idx="5">
                  <c:v>18.11</c:v>
                </c:pt>
                <c:pt idx="6">
                  <c:v>0</c:v>
                </c:pt>
                <c:pt idx="7">
                  <c:v>0</c:v>
                </c:pt>
                <c:pt idx="8">
                  <c:v>3041.5</c:v>
                </c:pt>
                <c:pt idx="9">
                  <c:v>2111.88</c:v>
                </c:pt>
                <c:pt idx="10">
                  <c:v>2291.96</c:v>
                </c:pt>
                <c:pt idx="11">
                  <c:v>2104.36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0-4F81-926A-0B3921D065AB}"/>
            </c:ext>
          </c:extLst>
        </c:ser>
        <c:ser>
          <c:idx val="0"/>
          <c:order val="2"/>
          <c:tx>
            <c:strRef>
              <c:f>'2022'!$D$3</c:f>
              <c:strCache>
                <c:ptCount val="1"/>
                <c:pt idx="0">
                  <c:v>котельные; м³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invertIfNegative val="0"/>
          <c:dLbls>
            <c:spPr>
              <a:solidFill>
                <a:srgbClr val="FF3300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'2022'!$A$4:$A$15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'2022'!$D$4:$D$15</c:f>
              <c:numCache>
                <c:formatCode>0.00</c:formatCode>
                <c:ptCount val="12"/>
                <c:pt idx="0">
                  <c:v>109.7</c:v>
                </c:pt>
                <c:pt idx="1">
                  <c:v>230.88</c:v>
                </c:pt>
                <c:pt idx="2">
                  <c:v>120.98</c:v>
                </c:pt>
                <c:pt idx="3">
                  <c:v>260.5</c:v>
                </c:pt>
                <c:pt idx="4">
                  <c:v>116.51</c:v>
                </c:pt>
                <c:pt idx="5">
                  <c:v>46.34</c:v>
                </c:pt>
                <c:pt idx="6">
                  <c:v>0</c:v>
                </c:pt>
                <c:pt idx="7">
                  <c:v>0</c:v>
                </c:pt>
                <c:pt idx="8">
                  <c:v>104.78</c:v>
                </c:pt>
                <c:pt idx="9">
                  <c:v>164.29</c:v>
                </c:pt>
                <c:pt idx="10">
                  <c:v>176.41</c:v>
                </c:pt>
                <c:pt idx="11">
                  <c:v>755.26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50-4F81-926A-0B3921D065AB}"/>
            </c:ext>
          </c:extLst>
        </c:ser>
        <c:ser>
          <c:idx val="3"/>
          <c:order val="3"/>
          <c:tx>
            <c:strRef>
              <c:f>'2022'!$E$3</c:f>
              <c:strCache>
                <c:ptCount val="1"/>
                <c:pt idx="0">
                  <c:v>котельные
Не Ивгтэ; м³</c:v>
                </c:pt>
              </c:strCache>
            </c:strRef>
          </c:tx>
          <c:spPr>
            <a:ln>
              <a:solidFill>
                <a:srgbClr val="D7FA06"/>
              </a:solidFill>
            </a:ln>
          </c:spPr>
          <c:invertIfNegative val="0"/>
          <c:dLbls>
            <c:spPr>
              <a:solidFill>
                <a:srgbClr val="66FF33"/>
              </a:solidFill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'2022'!$A$4:$A$15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'2022'!$E$4:$E$15</c:f>
              <c:numCache>
                <c:formatCode>0.00</c:formatCode>
                <c:ptCount val="12"/>
                <c:pt idx="0">
                  <c:v>304.75</c:v>
                </c:pt>
                <c:pt idx="1">
                  <c:v>31.52</c:v>
                </c:pt>
                <c:pt idx="2">
                  <c:v>58.31</c:v>
                </c:pt>
                <c:pt idx="3">
                  <c:v>0.66</c:v>
                </c:pt>
                <c:pt idx="4">
                  <c:v>91.12</c:v>
                </c:pt>
                <c:pt idx="5">
                  <c:v>141.97</c:v>
                </c:pt>
                <c:pt idx="6">
                  <c:v>1.33</c:v>
                </c:pt>
                <c:pt idx="7">
                  <c:v>1863.21</c:v>
                </c:pt>
                <c:pt idx="8">
                  <c:v>29.12</c:v>
                </c:pt>
                <c:pt idx="9">
                  <c:v>7.66</c:v>
                </c:pt>
                <c:pt idx="10">
                  <c:v>23.63</c:v>
                </c:pt>
                <c:pt idx="11">
                  <c:v>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0-4F81-926A-0B3921D06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2"/>
        <c:axId val="277717056"/>
        <c:axId val="1"/>
      </c:barChart>
      <c:catAx>
        <c:axId val="27771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09666586431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FF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5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717056"/>
        <c:crosses val="autoZero"/>
        <c:crossBetween val="between"/>
        <c:majorUnit val="200"/>
      </c:valAx>
      <c:spPr>
        <a:solidFill>
          <a:srgbClr val="FFCC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36443970704534"/>
          <c:y val="0.9218189453591028"/>
          <c:w val="0.33267269538905897"/>
          <c:h val="5.3976998329754222E-2"/>
        </c:manualLayout>
      </c:layout>
      <c:overlay val="0"/>
      <c:spPr>
        <a:solidFill>
          <a:srgbClr val="92D05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gradFill>
      <a:gsLst>
        <a:gs pos="64000">
          <a:srgbClr val="FFFF00"/>
        </a:gs>
        <a:gs pos="89000">
          <a:srgbClr val="00FF00"/>
        </a:gs>
        <a:gs pos="80000">
          <a:srgbClr val="00FF00"/>
        </a:gs>
        <a:gs pos="100000">
          <a:srgbClr val="00FF00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Общий объем потерь воды при повреждениях на сетях АО ИвГТЭ по годам ЦТС и котельные</a:t>
            </a:r>
          </a:p>
        </c:rich>
      </c:tx>
      <c:layout>
        <c:manualLayout>
          <c:xMode val="edge"/>
          <c:yMode val="edge"/>
          <c:x val="0.1344936644824159"/>
          <c:y val="3.22580344123651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75949367088607"/>
          <c:y val="0.20099279935735809"/>
          <c:w val="0.86708860759493667"/>
          <c:h val="0.578164472225486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'2008-2022'!$F$4</c:f>
              <c:strCache>
                <c:ptCount val="1"/>
                <c:pt idx="0">
                  <c:v>всего за год по ЦТС; м³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'2008-2022'!$A$5:$A$19</c:f>
              <c:strCach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2019*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strCache>
            </c:strRef>
          </c:cat>
          <c:val>
            <c:numRef>
              <c:f>'2008-2022'!$F$5:$F$19</c:f>
              <c:numCache>
                <c:formatCode>0.00</c:formatCode>
                <c:ptCount val="15"/>
                <c:pt idx="0">
                  <c:v>65704.486139576256</c:v>
                </c:pt>
                <c:pt idx="1">
                  <c:v>55957.863347408114</c:v>
                </c:pt>
                <c:pt idx="2">
                  <c:v>45811.678803669318</c:v>
                </c:pt>
                <c:pt idx="3">
                  <c:v>22547.948554875649</c:v>
                </c:pt>
                <c:pt idx="4">
                  <c:v>8519.5061578395398</c:v>
                </c:pt>
                <c:pt idx="5">
                  <c:v>13342.79265643693</c:v>
                </c:pt>
                <c:pt idx="6">
                  <c:v>12912.380055769325</c:v>
                </c:pt>
                <c:pt idx="7">
                  <c:v>13004.516462765845</c:v>
                </c:pt>
                <c:pt idx="8">
                  <c:v>10033.932523110609</c:v>
                </c:pt>
                <c:pt idx="9">
                  <c:v>7062.9279105169153</c:v>
                </c:pt>
                <c:pt idx="10">
                  <c:v>14463.158281985321</c:v>
                </c:pt>
                <c:pt idx="11">
                  <c:v>24691.22</c:v>
                </c:pt>
                <c:pt idx="12">
                  <c:v>11709.039999999999</c:v>
                </c:pt>
                <c:pt idx="13">
                  <c:v>19235.379999999997</c:v>
                </c:pt>
                <c:pt idx="14">
                  <c:v>27392.76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7-446B-8A88-8C893C5701FD}"/>
            </c:ext>
          </c:extLst>
        </c:ser>
        <c:ser>
          <c:idx val="1"/>
          <c:order val="1"/>
          <c:tx>
            <c:strRef>
              <c:f>'2008-2022'!$G$4</c:f>
              <c:strCache>
                <c:ptCount val="1"/>
                <c:pt idx="0">
                  <c:v>всего за год по котельным; м³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'2008-2022'!$A$5:$A$19</c:f>
              <c:strCach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2019*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strCache>
            </c:strRef>
          </c:cat>
          <c:val>
            <c:numRef>
              <c:f>'2008-2022'!$G$5:$G$19</c:f>
              <c:numCache>
                <c:formatCode>0.00</c:formatCode>
                <c:ptCount val="15"/>
                <c:pt idx="0">
                  <c:v>7694.5836702708129</c:v>
                </c:pt>
                <c:pt idx="1">
                  <c:v>10272.365569417214</c:v>
                </c:pt>
                <c:pt idx="2">
                  <c:v>7624.9708139502582</c:v>
                </c:pt>
                <c:pt idx="3">
                  <c:v>2023.8852520239213</c:v>
                </c:pt>
                <c:pt idx="4">
                  <c:v>3415.8975817116802</c:v>
                </c:pt>
                <c:pt idx="5">
                  <c:v>2313.5195334531581</c:v>
                </c:pt>
                <c:pt idx="6">
                  <c:v>1885.3844360940211</c:v>
                </c:pt>
                <c:pt idx="7">
                  <c:v>1555.8402725300932</c:v>
                </c:pt>
                <c:pt idx="8">
                  <c:v>808.25338306198842</c:v>
                </c:pt>
                <c:pt idx="9">
                  <c:v>620.5574567533904</c:v>
                </c:pt>
                <c:pt idx="10">
                  <c:v>1577.2805517485815</c:v>
                </c:pt>
                <c:pt idx="11">
                  <c:v>3739.16</c:v>
                </c:pt>
                <c:pt idx="12">
                  <c:v>3458.38</c:v>
                </c:pt>
                <c:pt idx="13">
                  <c:v>4667.1800000000012</c:v>
                </c:pt>
                <c:pt idx="14">
                  <c:v>4639.76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D7-446B-8A88-8C893C570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82568"/>
        <c:axId val="1"/>
      </c:barChart>
      <c:catAx>
        <c:axId val="21228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год</a:t>
                </a:r>
              </a:p>
            </c:rich>
          </c:tx>
          <c:layout>
            <c:manualLayout>
              <c:xMode val="edge"/>
              <c:yMode val="edge"/>
              <c:x val="0.52689878050957917"/>
              <c:y val="0.84615479731700205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825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06328970783414"/>
          <c:y val="0.9280408282298046"/>
          <c:w val="0.48734182036769214"/>
          <c:h val="5.4590609507144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92D050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59055118110236227" l="0.59055118110236227" r="0.59055118110236227" t="0.59055118110236227" header="0.11811023622047245" footer="0.11811023622047245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Объем потерь воды при повреждениях по годам 1й и 2й р-ны ЦТС</a:t>
            </a:r>
          </a:p>
        </c:rich>
      </c:tx>
      <c:layout>
        <c:manualLayout>
          <c:xMode val="edge"/>
          <c:yMode val="edge"/>
          <c:x val="0.14873417721518986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75949367088607"/>
          <c:y val="0.15880912541815947"/>
          <c:w val="0.86708860759493667"/>
          <c:h val="0.640199286841955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'2008-2022'!$B$5:$B$15</c:f>
              <c:numCache>
                <c:formatCode>0.00</c:formatCode>
                <c:ptCount val="11"/>
                <c:pt idx="0">
                  <c:v>43680.799509769153</c:v>
                </c:pt>
                <c:pt idx="1">
                  <c:v>43210.908335402557</c:v>
                </c:pt>
                <c:pt idx="2">
                  <c:v>24420.002294568869</c:v>
                </c:pt>
                <c:pt idx="3">
                  <c:v>9748.3953338008887</c:v>
                </c:pt>
                <c:pt idx="4">
                  <c:v>4119.730046573085</c:v>
                </c:pt>
                <c:pt idx="5">
                  <c:v>3139.2218914544001</c:v>
                </c:pt>
                <c:pt idx="6">
                  <c:v>4147.6097411548417</c:v>
                </c:pt>
                <c:pt idx="7">
                  <c:v>3993.022674114909</c:v>
                </c:pt>
                <c:pt idx="8">
                  <c:v>1695.9532022994269</c:v>
                </c:pt>
                <c:pt idx="9">
                  <c:v>2594.401160943059</c:v>
                </c:pt>
                <c:pt idx="10">
                  <c:v>5237.6606954310091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41-4388-97E3-471737F30891}"/>
            </c:ext>
          </c:extLst>
        </c:ser>
        <c:ser>
          <c:idx val="1"/>
          <c:order val="1"/>
          <c:tx>
            <c:strRef>
              <c:f>'2008-2022'!$C$4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'2008-2022'!$C$5:$C$15</c:f>
              <c:numCache>
                <c:formatCode>0.00</c:formatCode>
                <c:ptCount val="11"/>
                <c:pt idx="0">
                  <c:v>22023.686629807104</c:v>
                </c:pt>
                <c:pt idx="1">
                  <c:v>12746.955012005557</c:v>
                </c:pt>
                <c:pt idx="2">
                  <c:v>21391.676509100445</c:v>
                </c:pt>
                <c:pt idx="3">
                  <c:v>12799.553221074761</c:v>
                </c:pt>
                <c:pt idx="4">
                  <c:v>4399.7761112664548</c:v>
                </c:pt>
                <c:pt idx="5">
                  <c:v>10203.570764982529</c:v>
                </c:pt>
                <c:pt idx="6">
                  <c:v>8764.7703146144831</c:v>
                </c:pt>
                <c:pt idx="7">
                  <c:v>9011.493788650936</c:v>
                </c:pt>
                <c:pt idx="8">
                  <c:v>8337.9793208111823</c:v>
                </c:pt>
                <c:pt idx="9">
                  <c:v>4468.5267495738563</c:v>
                </c:pt>
                <c:pt idx="10">
                  <c:v>9225.4975865543129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41-4388-97E3-471737F3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84864"/>
        <c:axId val="1"/>
      </c:barChart>
      <c:catAx>
        <c:axId val="2122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84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778481012658228"/>
          <c:y val="0.89330129019232396"/>
          <c:w val="0.19145569620253161"/>
          <c:h val="8.93300248138957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Объем потерь воды при повреждениях по годам 1й и 2й р-ны сети от котельных</a:t>
            </a:r>
          </a:p>
        </c:rich>
      </c:tx>
      <c:layout>
        <c:manualLayout>
          <c:xMode val="edge"/>
          <c:yMode val="edge"/>
          <c:x val="0.13428136648795677"/>
          <c:y val="3.2098765432098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10600116323738"/>
          <c:y val="0.20000048225424927"/>
          <c:w val="0.8767786038374491"/>
          <c:h val="0.60000144676274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'2008-2022'!$D$5:$D$15</c:f>
              <c:numCache>
                <c:formatCode>0.00</c:formatCode>
                <c:ptCount val="11"/>
                <c:pt idx="0">
                  <c:v>2907.9726218941646</c:v>
                </c:pt>
                <c:pt idx="1">
                  <c:v>4862.8346774961592</c:v>
                </c:pt>
                <c:pt idx="2">
                  <c:v>5967.7077926641969</c:v>
                </c:pt>
                <c:pt idx="3">
                  <c:v>1146.6483454795439</c:v>
                </c:pt>
                <c:pt idx="4">
                  <c:v>1647.1113096340553</c:v>
                </c:pt>
                <c:pt idx="5">
                  <c:v>707.01953345315792</c:v>
                </c:pt>
                <c:pt idx="6">
                  <c:v>540.6738530109958</c:v>
                </c:pt>
                <c:pt idx="7">
                  <c:v>1172.5802725300932</c:v>
                </c:pt>
                <c:pt idx="8">
                  <c:v>289.94008238402506</c:v>
                </c:pt>
                <c:pt idx="9">
                  <c:v>310.414160966385</c:v>
                </c:pt>
                <c:pt idx="10">
                  <c:v>1216.9712604382014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C-446A-BCF3-86D5052287D6}"/>
            </c:ext>
          </c:extLst>
        </c:ser>
        <c:ser>
          <c:idx val="1"/>
          <c:order val="1"/>
          <c:tx>
            <c:strRef>
              <c:f>'2008-2022'!$E$4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'2008-2022'!$E$5:$E$15</c:f>
              <c:numCache>
                <c:formatCode>0.00</c:formatCode>
                <c:ptCount val="11"/>
                <c:pt idx="0">
                  <c:v>4786.6110483766479</c:v>
                </c:pt>
                <c:pt idx="1">
                  <c:v>5409.5308919210547</c:v>
                </c:pt>
                <c:pt idx="2">
                  <c:v>1657.2630212860608</c:v>
                </c:pt>
                <c:pt idx="3">
                  <c:v>877.23690654437746</c:v>
                </c:pt>
                <c:pt idx="4">
                  <c:v>1768.786272077625</c:v>
                </c:pt>
                <c:pt idx="5">
                  <c:v>1606.5</c:v>
                </c:pt>
                <c:pt idx="6">
                  <c:v>1344.7105830830253</c:v>
                </c:pt>
                <c:pt idx="7">
                  <c:v>383.26</c:v>
                </c:pt>
                <c:pt idx="8">
                  <c:v>518.31330067796341</c:v>
                </c:pt>
                <c:pt idx="9">
                  <c:v>310.1432957870054</c:v>
                </c:pt>
                <c:pt idx="10">
                  <c:v>360.3092913103801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C-446A-BCF3-86D505228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87160"/>
        <c:axId val="1"/>
      </c:barChart>
      <c:catAx>
        <c:axId val="212287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87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96116895340685"/>
          <c:y val="0.89382923430867434"/>
          <c:w val="0.22906826220182197"/>
          <c:h val="8.888914811574477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13385826771653"/>
          <c:y val="3.2098804131467172E-2"/>
          <c:w val="0.84881889763779528"/>
          <c:h val="0.8777788360566599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'2008-2022'!$K$4</c:f>
              <c:strCache>
                <c:ptCount val="1"/>
                <c:pt idx="0">
                  <c:v>всего за год тепловые сети 2 р-на; м³</c:v>
                </c:pt>
              </c:strCache>
            </c:strRef>
          </c:tx>
          <c:spPr>
            <a:blipFill dpi="0" rotWithShape="0">
              <a:blip xmlns:r="http://schemas.openxmlformats.org/officeDocument/2006/relationships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'2008-2022'!$I$5:$I$15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'2008-2022'!$K$5:$K$15</c:f>
              <c:numCache>
                <c:formatCode>0.00</c:formatCode>
                <c:ptCount val="11"/>
                <c:pt idx="0">
                  <c:v>26810.29767818375</c:v>
                </c:pt>
                <c:pt idx="1">
                  <c:v>18156.485903926612</c:v>
                </c:pt>
                <c:pt idx="2">
                  <c:v>23048.939530386506</c:v>
                </c:pt>
                <c:pt idx="3">
                  <c:v>13676.790127619139</c:v>
                </c:pt>
                <c:pt idx="4">
                  <c:v>6168.5623833440795</c:v>
                </c:pt>
                <c:pt idx="5">
                  <c:v>11810.070764982529</c:v>
                </c:pt>
                <c:pt idx="6">
                  <c:v>10109.480897697509</c:v>
                </c:pt>
                <c:pt idx="7">
                  <c:v>9394.7537886509363</c:v>
                </c:pt>
                <c:pt idx="8">
                  <c:v>8856.2926214891449</c:v>
                </c:pt>
                <c:pt idx="9">
                  <c:v>4778.6700453608619</c:v>
                </c:pt>
                <c:pt idx="10">
                  <c:v>9585.8068778646921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E-494A-8E91-2274DE6865F1}"/>
            </c:ext>
          </c:extLst>
        </c:ser>
        <c:ser>
          <c:idx val="0"/>
          <c:order val="1"/>
          <c:tx>
            <c:strRef>
              <c:f>'2008-2022'!$J$4</c:f>
              <c:strCache>
                <c:ptCount val="1"/>
                <c:pt idx="0">
                  <c:v>всего за год тепловые сети 1 р-на; м³</c:v>
                </c:pt>
              </c:strCache>
            </c:strRef>
          </c:tx>
          <c:spPr>
            <a:blipFill dpi="0" rotWithShape="0">
              <a:blip xmlns:r="http://schemas.openxmlformats.org/officeDocument/2006/relationships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'2008-2022'!$I$5:$I$15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'2008-2022'!$J$5:$J$15</c:f>
              <c:numCache>
                <c:formatCode>0.00</c:formatCode>
                <c:ptCount val="11"/>
                <c:pt idx="0">
                  <c:v>46588.772131663318</c:v>
                </c:pt>
                <c:pt idx="1">
                  <c:v>48073.743012898718</c:v>
                </c:pt>
                <c:pt idx="2">
                  <c:v>30387.710087233067</c:v>
                </c:pt>
                <c:pt idx="3">
                  <c:v>10895.043679280432</c:v>
                </c:pt>
                <c:pt idx="4">
                  <c:v>5766.8413562071401</c:v>
                </c:pt>
                <c:pt idx="5">
                  <c:v>3846.2414249075582</c:v>
                </c:pt>
                <c:pt idx="6">
                  <c:v>4688.2835941658377</c:v>
                </c:pt>
                <c:pt idx="7">
                  <c:v>5165.6029466450018</c:v>
                </c:pt>
                <c:pt idx="8">
                  <c:v>1985.8932846834521</c:v>
                </c:pt>
                <c:pt idx="9">
                  <c:v>2904.8153219094438</c:v>
                </c:pt>
                <c:pt idx="10">
                  <c:v>6454.6319558692103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E-494A-8E91-2274DE686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289784"/>
        <c:axId val="1"/>
      </c:barChart>
      <c:catAx>
        <c:axId val="21228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1228978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6850393700787403"/>
          <c:y val="0.96172956158257994"/>
          <c:w val="0.77007874015748035"/>
          <c:h val="2.962962962962967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767676" mc:Ignorable="a14" a14:legacySpreadsheetColorIndex="78">
            <a:gamma/>
            <a:shade val="46275"/>
            <a:invGamma/>
          </a:srgbClr>
        </a:gs>
        <a:gs pos="50000">
          <a:srgbClr xmlns:mc="http://schemas.openxmlformats.org/markup-compatibility/2006" xmlns:a14="http://schemas.microsoft.com/office/drawing/2010/main" val="FFFFFF" mc:Ignorable="a14" a14:legacySpreadsheetColorIndex="78"/>
        </a:gs>
        <a:gs pos="100000">
          <a:srgbClr xmlns:mc="http://schemas.openxmlformats.org/markup-compatibility/2006" xmlns:a14="http://schemas.microsoft.com/office/drawing/2010/main" val="767676" mc:Ignorable="a14" a14:legacySpreadsheetColorIndex="78">
            <a:gamma/>
            <a:shade val="46275"/>
            <a:invGamma/>
          </a:srgbClr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2009г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89413342538467"/>
          <c:y val="0.12727284026353006"/>
          <c:w val="0.86092784830285751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'2009'!$B$4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'2009'!$B$5:$B$16</c:f>
              <c:numCache>
                <c:formatCode>0.00</c:formatCode>
                <c:ptCount val="12"/>
                <c:pt idx="0">
                  <c:v>2743.2597650557873</c:v>
                </c:pt>
                <c:pt idx="1">
                  <c:v>6811.1753972501174</c:v>
                </c:pt>
                <c:pt idx="2">
                  <c:v>889.20063973041283</c:v>
                </c:pt>
                <c:pt idx="3">
                  <c:v>1142.6205631342373</c:v>
                </c:pt>
                <c:pt idx="4">
                  <c:v>2099.9604574781683</c:v>
                </c:pt>
                <c:pt idx="5">
                  <c:v>9089.9416632916254</c:v>
                </c:pt>
                <c:pt idx="6">
                  <c:v>5844.2185767099718</c:v>
                </c:pt>
                <c:pt idx="7">
                  <c:v>5314.8086207121378</c:v>
                </c:pt>
                <c:pt idx="8">
                  <c:v>6356.9142150624466</c:v>
                </c:pt>
                <c:pt idx="9">
                  <c:v>2048.5723927942918</c:v>
                </c:pt>
                <c:pt idx="10">
                  <c:v>263.27180499117202</c:v>
                </c:pt>
                <c:pt idx="11">
                  <c:v>606.9642391921949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BA-493D-8C40-C3601033A4C3}"/>
            </c:ext>
          </c:extLst>
        </c:ser>
        <c:ser>
          <c:idx val="1"/>
          <c:order val="1"/>
          <c:tx>
            <c:strRef>
              <c:f>'2009'!$C$4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'2009'!$C$5:$C$16</c:f>
              <c:numCache>
                <c:formatCode>0.00</c:formatCode>
                <c:ptCount val="12"/>
                <c:pt idx="0">
                  <c:v>588.26266110553229</c:v>
                </c:pt>
                <c:pt idx="1">
                  <c:v>3078.5385438747721</c:v>
                </c:pt>
                <c:pt idx="2">
                  <c:v>118.71998287258246</c:v>
                </c:pt>
                <c:pt idx="3">
                  <c:v>238.30441823957082</c:v>
                </c:pt>
                <c:pt idx="4">
                  <c:v>115.67016265926699</c:v>
                </c:pt>
                <c:pt idx="5">
                  <c:v>966.93358318233606</c:v>
                </c:pt>
                <c:pt idx="6">
                  <c:v>519.12538986519121</c:v>
                </c:pt>
                <c:pt idx="7">
                  <c:v>856.07254058687658</c:v>
                </c:pt>
                <c:pt idx="8">
                  <c:v>3297.115449947391</c:v>
                </c:pt>
                <c:pt idx="9">
                  <c:v>1080.9246011383925</c:v>
                </c:pt>
                <c:pt idx="10">
                  <c:v>1045.6490250566135</c:v>
                </c:pt>
                <c:pt idx="11">
                  <c:v>841.63865347703097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BA-493D-8C40-C3601033A4C3}"/>
            </c:ext>
          </c:extLst>
        </c:ser>
        <c:ser>
          <c:idx val="2"/>
          <c:order val="2"/>
          <c:tx>
            <c:strRef>
              <c:f>'2009'!$D$4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'2009'!$D$5:$D$16</c:f>
              <c:numCache>
                <c:formatCode>0.00</c:formatCode>
                <c:ptCount val="12"/>
                <c:pt idx="0">
                  <c:v>157.05835311616218</c:v>
                </c:pt>
                <c:pt idx="1">
                  <c:v>383.56129810450625</c:v>
                </c:pt>
                <c:pt idx="2">
                  <c:v>194.31227683197869</c:v>
                </c:pt>
                <c:pt idx="3">
                  <c:v>1162.1825000875447</c:v>
                </c:pt>
                <c:pt idx="4">
                  <c:v>158.37279345353156</c:v>
                </c:pt>
                <c:pt idx="5">
                  <c:v>1772.2051204637548</c:v>
                </c:pt>
                <c:pt idx="6">
                  <c:v>29.12082279323484</c:v>
                </c:pt>
                <c:pt idx="7">
                  <c:v>68.397472705474783</c:v>
                </c:pt>
                <c:pt idx="8">
                  <c:v>16.618966834884965</c:v>
                </c:pt>
                <c:pt idx="9">
                  <c:v>530.73699325077075</c:v>
                </c:pt>
                <c:pt idx="10">
                  <c:v>330.54960259812293</c:v>
                </c:pt>
                <c:pt idx="11">
                  <c:v>59.718477256194177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BA-493D-8C40-C3601033A4C3}"/>
            </c:ext>
          </c:extLst>
        </c:ser>
        <c:ser>
          <c:idx val="3"/>
          <c:order val="3"/>
          <c:tx>
            <c:strRef>
              <c:f>'2009'!$E$4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'2009'!$E$5:$E$16</c:f>
              <c:numCache>
                <c:formatCode>0.00</c:formatCode>
                <c:ptCount val="12"/>
                <c:pt idx="0">
                  <c:v>4784.283909062</c:v>
                </c:pt>
                <c:pt idx="1">
                  <c:v>94.378907142801481</c:v>
                </c:pt>
                <c:pt idx="2">
                  <c:v>35.38567757799477</c:v>
                </c:pt>
                <c:pt idx="3">
                  <c:v>72.900101711868132</c:v>
                </c:pt>
                <c:pt idx="4">
                  <c:v>166.64940018915141</c:v>
                </c:pt>
                <c:pt idx="5">
                  <c:v>0.79168361134988752</c:v>
                </c:pt>
                <c:pt idx="6">
                  <c:v>47.2</c:v>
                </c:pt>
                <c:pt idx="7">
                  <c:v>0</c:v>
                </c:pt>
                <c:pt idx="8">
                  <c:v>13.894718875581098</c:v>
                </c:pt>
                <c:pt idx="9">
                  <c:v>129.98983902258547</c:v>
                </c:pt>
                <c:pt idx="10">
                  <c:v>64.056654727722218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BA-493D-8C40-C3601033A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74656"/>
        <c:axId val="1"/>
      </c:lineChart>
      <c:catAx>
        <c:axId val="21287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1490100989031995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74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24503311258279"/>
          <c:y val="0.92181818181818187"/>
          <c:w val="0.56456953642384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ЦТС</a:t>
            </a:r>
          </a:p>
        </c:rich>
      </c:tx>
      <c:layout>
        <c:manualLayout>
          <c:xMode val="edge"/>
          <c:yMode val="edge"/>
          <c:x val="0.43283651732588152"/>
          <c:y val="2.94117647058823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310231573628563E-2"/>
          <c:y val="0.20798319327731093"/>
          <c:w val="0.90547410323723709"/>
          <c:h val="0.705882352941176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'2008-2022'!$T$3:$T$4</c:f>
              <c:strCache>
                <c:ptCount val="2"/>
                <c:pt idx="0">
                  <c:v>сети ЦТС</c:v>
                </c:pt>
                <c:pt idx="1">
                  <c:v>общее количество повреждений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'2008-2022'!$T$5:$T$15</c:f>
              <c:numCache>
                <c:formatCode>General</c:formatCode>
                <c:ptCount val="11"/>
                <c:pt idx="0">
                  <c:v>479</c:v>
                </c:pt>
                <c:pt idx="1">
                  <c:v>385</c:v>
                </c:pt>
                <c:pt idx="2">
                  <c:v>400</c:v>
                </c:pt>
                <c:pt idx="3">
                  <c:v>346</c:v>
                </c:pt>
                <c:pt idx="4">
                  <c:v>305</c:v>
                </c:pt>
                <c:pt idx="5">
                  <c:v>269</c:v>
                </c:pt>
                <c:pt idx="6">
                  <c:v>338</c:v>
                </c:pt>
                <c:pt idx="7">
                  <c:v>295</c:v>
                </c:pt>
                <c:pt idx="8">
                  <c:v>292</c:v>
                </c:pt>
                <c:pt idx="9">
                  <c:v>210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7-4685-AA8D-39275800EB41}"/>
            </c:ext>
          </c:extLst>
        </c:ser>
        <c:ser>
          <c:idx val="1"/>
          <c:order val="1"/>
          <c:tx>
            <c:strRef>
              <c:f>'2008-2022'!$U$3:$U$4</c:f>
              <c:strCache>
                <c:ptCount val="2"/>
                <c:pt idx="0">
                  <c:v>сети ЦТС</c:v>
                </c:pt>
                <c:pt idx="1">
                  <c:v>общии объемы потерь воды;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'2008-2022'!$U$5:$U$15</c:f>
              <c:numCache>
                <c:formatCode>0.00</c:formatCode>
                <c:ptCount val="11"/>
                <c:pt idx="0">
                  <c:v>65.704486139576261</c:v>
                </c:pt>
                <c:pt idx="1">
                  <c:v>55.957863347408114</c:v>
                </c:pt>
                <c:pt idx="2">
                  <c:v>45.811678803669317</c:v>
                </c:pt>
                <c:pt idx="3">
                  <c:v>22.547948554875649</c:v>
                </c:pt>
                <c:pt idx="4">
                  <c:v>8.5195061578395404</c:v>
                </c:pt>
                <c:pt idx="5">
                  <c:v>13.342792656436931</c:v>
                </c:pt>
                <c:pt idx="6">
                  <c:v>12.912380055769324</c:v>
                </c:pt>
                <c:pt idx="7">
                  <c:v>13.004516462765846</c:v>
                </c:pt>
                <c:pt idx="8">
                  <c:v>10.033932523110609</c:v>
                </c:pt>
                <c:pt idx="9">
                  <c:v>7.0629279105169154</c:v>
                </c:pt>
                <c:pt idx="10">
                  <c:v>14.46315828198532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7-4685-AA8D-39275800E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91752"/>
        <c:axId val="1"/>
      </c:barChart>
      <c:catAx>
        <c:axId val="21229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91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74461028192372"/>
          <c:y val="0.11764705882352941"/>
          <c:w val="0.81094527363184077"/>
          <c:h val="4.62184873949579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от котельных</a:t>
            </a:r>
          </a:p>
        </c:rich>
      </c:tx>
      <c:layout>
        <c:manualLayout>
          <c:xMode val="edge"/>
          <c:yMode val="edge"/>
          <c:x val="0.36672361625425004"/>
          <c:y val="2.9350104821802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005153899911385E-2"/>
          <c:y val="0.24737996138782714"/>
          <c:w val="0.90322655522681061"/>
          <c:h val="0.66666803153668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'2008-2022'!$Z$3:$Z$4</c:f>
              <c:strCache>
                <c:ptCount val="2"/>
                <c:pt idx="0">
                  <c:v>сети от котельных</c:v>
                </c:pt>
                <c:pt idx="1">
                  <c:v>общее количество повреждений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'2008-2022'!$Z$5:$Z$15</c:f>
              <c:numCache>
                <c:formatCode>General</c:formatCode>
                <c:ptCount val="11"/>
                <c:pt idx="0">
                  <c:v>82</c:v>
                </c:pt>
                <c:pt idx="1">
                  <c:v>93</c:v>
                </c:pt>
                <c:pt idx="2">
                  <c:v>50</c:v>
                </c:pt>
                <c:pt idx="3">
                  <c:v>44</c:v>
                </c:pt>
                <c:pt idx="4">
                  <c:v>38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0-436F-A7B2-0C3E8A22C90D}"/>
            </c:ext>
          </c:extLst>
        </c:ser>
        <c:ser>
          <c:idx val="1"/>
          <c:order val="1"/>
          <c:tx>
            <c:strRef>
              <c:f>'2008-2022'!$AA$3:$AA$4</c:f>
              <c:strCache>
                <c:ptCount val="2"/>
                <c:pt idx="0">
                  <c:v>сети от котельных</c:v>
                </c:pt>
                <c:pt idx="1">
                  <c:v>общии объемы потерь воды;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'2008-2022'!$AA$5:$AA$15</c:f>
              <c:numCache>
                <c:formatCode>0.00</c:formatCode>
                <c:ptCount val="11"/>
                <c:pt idx="0">
                  <c:v>7.6945836702708128</c:v>
                </c:pt>
                <c:pt idx="1">
                  <c:v>10.272365569417214</c:v>
                </c:pt>
                <c:pt idx="2">
                  <c:v>7.6249708139502586</c:v>
                </c:pt>
                <c:pt idx="3">
                  <c:v>2.0238852520239212</c:v>
                </c:pt>
                <c:pt idx="4">
                  <c:v>3.4158975817116803</c:v>
                </c:pt>
                <c:pt idx="5">
                  <c:v>2.313519533453158</c:v>
                </c:pt>
                <c:pt idx="6">
                  <c:v>1.8853844360940211</c:v>
                </c:pt>
                <c:pt idx="7">
                  <c:v>1.5558402725300933</c:v>
                </c:pt>
                <c:pt idx="8">
                  <c:v>0.80825338306198846</c:v>
                </c:pt>
                <c:pt idx="9">
                  <c:v>0.62055745675339036</c:v>
                </c:pt>
                <c:pt idx="10">
                  <c:v>1.5772805517485815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0-436F-A7B2-0C3E8A22C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94048"/>
        <c:axId val="1"/>
      </c:barChart>
      <c:catAx>
        <c:axId val="2122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94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55348047538202"/>
          <c:y val="0.11740041928721175"/>
          <c:w val="0.5161290322580645"/>
          <c:h val="8.59538784067085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ЦТС 1 р-н</a:t>
            </a:r>
          </a:p>
        </c:rich>
      </c:tx>
      <c:layout>
        <c:manualLayout>
          <c:xMode val="edge"/>
          <c:yMode val="edge"/>
          <c:x val="0.42928487516431491"/>
          <c:y val="2.9350104821802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547479093664768E-2"/>
          <c:y val="0.1907760719177311"/>
          <c:w val="0.90515880527799153"/>
          <c:h val="0.72327192100678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'2008-2022'!$P$3:$P$4</c:f>
              <c:strCache>
                <c:ptCount val="2"/>
                <c:pt idx="0">
                  <c:v>сети ЦТС</c:v>
                </c:pt>
                <c:pt idx="1">
                  <c:v>количество повреждений 1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'2008-2022'!$P$5:$P$15</c:f>
              <c:numCache>
                <c:formatCode>General</c:formatCode>
                <c:ptCount val="11"/>
                <c:pt idx="0">
                  <c:v>363</c:v>
                </c:pt>
                <c:pt idx="1">
                  <c:v>279</c:v>
                </c:pt>
                <c:pt idx="2">
                  <c:v>290</c:v>
                </c:pt>
                <c:pt idx="3">
                  <c:v>240</c:v>
                </c:pt>
                <c:pt idx="4">
                  <c:v>174</c:v>
                </c:pt>
                <c:pt idx="5">
                  <c:v>171</c:v>
                </c:pt>
                <c:pt idx="6">
                  <c:v>180</c:v>
                </c:pt>
                <c:pt idx="7">
                  <c:v>151</c:v>
                </c:pt>
                <c:pt idx="8">
                  <c:v>147</c:v>
                </c:pt>
                <c:pt idx="9">
                  <c:v>105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D-4EC6-A678-9BDE0E67BB28}"/>
            </c:ext>
          </c:extLst>
        </c:ser>
        <c:ser>
          <c:idx val="1"/>
          <c:order val="1"/>
          <c:tx>
            <c:strRef>
              <c:f>'2008-2022'!$Q$3:$Q$4</c:f>
              <c:strCache>
                <c:ptCount val="2"/>
                <c:pt idx="0">
                  <c:v>сети ЦТС</c:v>
                </c:pt>
                <c:pt idx="1">
                  <c:v>объемы потерь воды 1 р-н;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'2008-2022'!$Q$5:$Q$15</c:f>
              <c:numCache>
                <c:formatCode>0.00</c:formatCode>
                <c:ptCount val="11"/>
                <c:pt idx="0">
                  <c:v>43.680799509769152</c:v>
                </c:pt>
                <c:pt idx="1">
                  <c:v>43.210908335402557</c:v>
                </c:pt>
                <c:pt idx="2">
                  <c:v>24.420002294568867</c:v>
                </c:pt>
                <c:pt idx="3">
                  <c:v>9.7483953338008895</c:v>
                </c:pt>
                <c:pt idx="4">
                  <c:v>4.1197300465730846</c:v>
                </c:pt>
                <c:pt idx="5">
                  <c:v>3.1392218914544001</c:v>
                </c:pt>
                <c:pt idx="6">
                  <c:v>4.1476097411548416</c:v>
                </c:pt>
                <c:pt idx="7">
                  <c:v>3.9930226741149091</c:v>
                </c:pt>
                <c:pt idx="8">
                  <c:v>1.695953202299427</c:v>
                </c:pt>
                <c:pt idx="9">
                  <c:v>2.5944011609430588</c:v>
                </c:pt>
                <c:pt idx="10">
                  <c:v>5.2376606954310088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9D-4EC6-A678-9BDE0E67B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65472"/>
        <c:axId val="1"/>
      </c:barChart>
      <c:catAx>
        <c:axId val="21286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654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81198003327787"/>
          <c:y val="0.10062893081761007"/>
          <c:w val="0.79034941763727118"/>
          <c:h val="4.612159329140461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ЦТС 2 р-н</a:t>
            </a:r>
          </a:p>
        </c:rich>
      </c:tx>
      <c:layout>
        <c:manualLayout>
          <c:xMode val="edge"/>
          <c:yMode val="edge"/>
          <c:x val="0.42904841402337229"/>
          <c:y val="2.92887029288702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8631051752922E-2"/>
          <c:y val="0.19037676350921351"/>
          <c:w val="0.90484140233722876"/>
          <c:h val="0.7238501118042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'2008-2022'!$R$3:$R$4</c:f>
              <c:strCache>
                <c:ptCount val="2"/>
                <c:pt idx="0">
                  <c:v>сети ЦТС</c:v>
                </c:pt>
                <c:pt idx="1">
                  <c:v>количество повреждений 2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'2008-2022'!$R$5:$R$15</c:f>
              <c:numCache>
                <c:formatCode>General</c:formatCode>
                <c:ptCount val="11"/>
                <c:pt idx="0">
                  <c:v>116</c:v>
                </c:pt>
                <c:pt idx="1">
                  <c:v>106</c:v>
                </c:pt>
                <c:pt idx="2">
                  <c:v>110</c:v>
                </c:pt>
                <c:pt idx="3">
                  <c:v>106</c:v>
                </c:pt>
                <c:pt idx="4">
                  <c:v>131</c:v>
                </c:pt>
                <c:pt idx="5">
                  <c:v>98</c:v>
                </c:pt>
                <c:pt idx="6">
                  <c:v>158</c:v>
                </c:pt>
                <c:pt idx="7">
                  <c:v>144</c:v>
                </c:pt>
                <c:pt idx="8">
                  <c:v>145</c:v>
                </c:pt>
                <c:pt idx="9">
                  <c:v>105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C-405E-877F-22EE6EFE1501}"/>
            </c:ext>
          </c:extLst>
        </c:ser>
        <c:ser>
          <c:idx val="1"/>
          <c:order val="1"/>
          <c:tx>
            <c:strRef>
              <c:f>'2008-2022'!$S$3:$S$4</c:f>
              <c:strCache>
                <c:ptCount val="2"/>
                <c:pt idx="0">
                  <c:v>сети ЦТС</c:v>
                </c:pt>
                <c:pt idx="1">
                  <c:v>объемы потерь воды 2 р-н;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'2008-2022'!$S$5:$S$15</c:f>
              <c:numCache>
                <c:formatCode>0.00</c:formatCode>
                <c:ptCount val="11"/>
                <c:pt idx="0">
                  <c:v>22.023686629807102</c:v>
                </c:pt>
                <c:pt idx="1">
                  <c:v>12.746955012005557</c:v>
                </c:pt>
                <c:pt idx="2">
                  <c:v>21.391676509100446</c:v>
                </c:pt>
                <c:pt idx="3">
                  <c:v>12.79955322107476</c:v>
                </c:pt>
                <c:pt idx="4">
                  <c:v>4.3997761112664548</c:v>
                </c:pt>
                <c:pt idx="5">
                  <c:v>10.20357076498253</c:v>
                </c:pt>
                <c:pt idx="6">
                  <c:v>8.7647703146144824</c:v>
                </c:pt>
                <c:pt idx="7">
                  <c:v>9.0114937886509363</c:v>
                </c:pt>
                <c:pt idx="8">
                  <c:v>8.3379793208111828</c:v>
                </c:pt>
                <c:pt idx="9">
                  <c:v>4.4685267495738561</c:v>
                </c:pt>
                <c:pt idx="10">
                  <c:v>9.2254975865543134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C-405E-877F-22EE6EFE1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67768"/>
        <c:axId val="1"/>
      </c:barChart>
      <c:catAx>
        <c:axId val="21286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677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687813021702837"/>
          <c:y val="0.100418410041841"/>
          <c:w val="0.79298831385642754"/>
          <c:h val="4.60251046025104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от котельных 1 р-н</a:t>
            </a:r>
          </a:p>
        </c:rich>
      </c:tx>
      <c:layout>
        <c:manualLayout>
          <c:xMode val="edge"/>
          <c:yMode val="edge"/>
          <c:x val="0.3610169491525424"/>
          <c:y val="2.92887029288702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11864406779658E-2"/>
          <c:y val="0.19456086820172369"/>
          <c:w val="0.91355932203389834"/>
          <c:h val="0.719666007111752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'2008-2022'!$V$3:$V$4</c:f>
              <c:strCache>
                <c:ptCount val="2"/>
                <c:pt idx="0">
                  <c:v>сети от котельных</c:v>
                </c:pt>
                <c:pt idx="1">
                  <c:v>количество повреждений 1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'2008-2022'!$V$5:$V$15</c:f>
              <c:numCache>
                <c:formatCode>General</c:formatCode>
                <c:ptCount val="11"/>
                <c:pt idx="0">
                  <c:v>51</c:v>
                </c:pt>
                <c:pt idx="1">
                  <c:v>55</c:v>
                </c:pt>
                <c:pt idx="2">
                  <c:v>26</c:v>
                </c:pt>
                <c:pt idx="3">
                  <c:v>27</c:v>
                </c:pt>
                <c:pt idx="4">
                  <c:v>31</c:v>
                </c:pt>
                <c:pt idx="5">
                  <c:v>13</c:v>
                </c:pt>
                <c:pt idx="6">
                  <c:v>21</c:v>
                </c:pt>
                <c:pt idx="7">
                  <c:v>19</c:v>
                </c:pt>
                <c:pt idx="8">
                  <c:v>13</c:v>
                </c:pt>
                <c:pt idx="9">
                  <c:v>21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D-4865-9A38-D54ABE0FB688}"/>
            </c:ext>
          </c:extLst>
        </c:ser>
        <c:ser>
          <c:idx val="1"/>
          <c:order val="1"/>
          <c:tx>
            <c:strRef>
              <c:f>'2008-2022'!$W$3:$W$4</c:f>
              <c:strCache>
                <c:ptCount val="2"/>
                <c:pt idx="0">
                  <c:v>сети от котельных</c:v>
                </c:pt>
                <c:pt idx="1">
                  <c:v>объемы потерь воды 1 р-н;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'2008-2022'!$W$5:$W$15</c:f>
              <c:numCache>
                <c:formatCode>0.00</c:formatCode>
                <c:ptCount val="11"/>
                <c:pt idx="0">
                  <c:v>2.9079726218941646</c:v>
                </c:pt>
                <c:pt idx="1">
                  <c:v>4.8628346774961591</c:v>
                </c:pt>
                <c:pt idx="2">
                  <c:v>5.9677077926641973</c:v>
                </c:pt>
                <c:pt idx="3">
                  <c:v>1.146648345479544</c:v>
                </c:pt>
                <c:pt idx="4">
                  <c:v>1.6471113096340553</c:v>
                </c:pt>
                <c:pt idx="5">
                  <c:v>0.70701953345315793</c:v>
                </c:pt>
                <c:pt idx="6">
                  <c:v>0.5406738530109958</c:v>
                </c:pt>
                <c:pt idx="7">
                  <c:v>1.1725802725300931</c:v>
                </c:pt>
                <c:pt idx="8">
                  <c:v>0.28994008238402508</c:v>
                </c:pt>
                <c:pt idx="9">
                  <c:v>0.31041416096638502</c:v>
                </c:pt>
                <c:pt idx="10">
                  <c:v>1.2169712604382015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D-4865-9A38-D54ABE0FB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70064"/>
        <c:axId val="1"/>
      </c:barChart>
      <c:catAx>
        <c:axId val="21287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70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1864406779661017E-2"/>
          <c:y val="0.10460251046025104"/>
          <c:w val="0.97457627118644063"/>
          <c:h val="4.602510460251046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Сети от котельных 2 р-н</a:t>
            </a:r>
          </a:p>
        </c:rich>
      </c:tx>
      <c:layout>
        <c:manualLayout>
          <c:xMode val="edge"/>
          <c:yMode val="edge"/>
          <c:x val="0.36209867167619275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605856410375041E-2"/>
          <c:y val="0.19415448851774531"/>
          <c:w val="0.913707093556825"/>
          <c:h val="0.720250521920668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'2008-2022'!$X$3:$X$4</c:f>
              <c:strCache>
                <c:ptCount val="2"/>
                <c:pt idx="0">
                  <c:v>сети от котельных</c:v>
                </c:pt>
                <c:pt idx="1">
                  <c:v>количество повреждений 2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'2008-2022'!$X$5:$X$15</c:f>
              <c:numCache>
                <c:formatCode>General</c:formatCode>
                <c:ptCount val="11"/>
                <c:pt idx="0">
                  <c:v>31</c:v>
                </c:pt>
                <c:pt idx="1">
                  <c:v>38</c:v>
                </c:pt>
                <c:pt idx="2">
                  <c:v>24</c:v>
                </c:pt>
                <c:pt idx="3">
                  <c:v>17</c:v>
                </c:pt>
                <c:pt idx="4">
                  <c:v>7</c:v>
                </c:pt>
                <c:pt idx="5">
                  <c:v>13</c:v>
                </c:pt>
                <c:pt idx="6">
                  <c:v>15</c:v>
                </c:pt>
                <c:pt idx="7">
                  <c:v>9</c:v>
                </c:pt>
                <c:pt idx="8">
                  <c:v>12</c:v>
                </c:pt>
                <c:pt idx="9">
                  <c:v>13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1-444C-9EBE-5C20AF72CABF}"/>
            </c:ext>
          </c:extLst>
        </c:ser>
        <c:ser>
          <c:idx val="1"/>
          <c:order val="1"/>
          <c:tx>
            <c:strRef>
              <c:f>'2008-2022'!$Y$3:$Y$4</c:f>
              <c:strCache>
                <c:ptCount val="2"/>
                <c:pt idx="0">
                  <c:v>сети от котельных</c:v>
                </c:pt>
                <c:pt idx="1">
                  <c:v>объемы потерь воды 2 р-н; 1000м³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'2008-2022'!$O$5:$O$15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'2008-2022'!$Y$5:$Y$15</c:f>
              <c:numCache>
                <c:formatCode>0.00</c:formatCode>
                <c:ptCount val="11"/>
                <c:pt idx="0">
                  <c:v>4.7866110483766482</c:v>
                </c:pt>
                <c:pt idx="1">
                  <c:v>5.4095308919210545</c:v>
                </c:pt>
                <c:pt idx="2">
                  <c:v>1.6572630212860608</c:v>
                </c:pt>
                <c:pt idx="3">
                  <c:v>0.87723690654437747</c:v>
                </c:pt>
                <c:pt idx="4">
                  <c:v>1.7687862720776251</c:v>
                </c:pt>
                <c:pt idx="5">
                  <c:v>1.6065</c:v>
                </c:pt>
                <c:pt idx="6">
                  <c:v>1.3447105830830253</c:v>
                </c:pt>
                <c:pt idx="7">
                  <c:v>0.38325999999999999</c:v>
                </c:pt>
                <c:pt idx="8">
                  <c:v>0.51831330067796344</c:v>
                </c:pt>
                <c:pt idx="9">
                  <c:v>0.31014329578700539</c:v>
                </c:pt>
                <c:pt idx="10">
                  <c:v>0.36030929131038009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1-444C-9EBE-5C20AF72C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72360"/>
        <c:axId val="1"/>
      </c:barChart>
      <c:catAx>
        <c:axId val="212872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72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3536379018612521E-2"/>
          <c:y val="0.10438413361169102"/>
          <c:w val="0.97292724196277491"/>
          <c:h val="4.592901878914404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Динамика объема потерь воды при повреждениях по ЦТС АО ИвГТЭ; м³</a:t>
            </a:r>
          </a:p>
        </c:rich>
      </c:tx>
      <c:layout>
        <c:manualLayout>
          <c:xMode val="edge"/>
          <c:yMode val="edge"/>
          <c:x val="0.25025855512069434"/>
          <c:y val="2.03389776193445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218200620475704E-2"/>
          <c:y val="0.11355932203389831"/>
          <c:w val="0.92244053774560497"/>
          <c:h val="0.71864406779661016"/>
        </c:manualLayout>
      </c:layout>
      <c:lineChart>
        <c:grouping val="standard"/>
        <c:varyColors val="0"/>
        <c:ser>
          <c:idx val="0"/>
          <c:order val="0"/>
          <c:tx>
            <c:strRef>
              <c:f>'2008-2022'!$B$4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'2008-2022'!$A$5:$A$19</c:f>
              <c:strCach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2019*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strCache>
            </c:strRef>
          </c:cat>
          <c:val>
            <c:numRef>
              <c:f>'2008-2022'!$B$5:$B$15</c:f>
              <c:numCache>
                <c:formatCode>0.00</c:formatCode>
                <c:ptCount val="11"/>
                <c:pt idx="0">
                  <c:v>43680.799509769153</c:v>
                </c:pt>
                <c:pt idx="1">
                  <c:v>43210.908335402557</c:v>
                </c:pt>
                <c:pt idx="2">
                  <c:v>24420.002294568869</c:v>
                </c:pt>
                <c:pt idx="3">
                  <c:v>9748.3953338008887</c:v>
                </c:pt>
                <c:pt idx="4">
                  <c:v>4119.730046573085</c:v>
                </c:pt>
                <c:pt idx="5">
                  <c:v>3139.2218914544001</c:v>
                </c:pt>
                <c:pt idx="6">
                  <c:v>4147.6097411548417</c:v>
                </c:pt>
                <c:pt idx="7">
                  <c:v>3993.022674114909</c:v>
                </c:pt>
                <c:pt idx="8">
                  <c:v>1695.9532022994269</c:v>
                </c:pt>
                <c:pt idx="9">
                  <c:v>2594.401160943059</c:v>
                </c:pt>
                <c:pt idx="10">
                  <c:v>5237.6606954310091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E7-4DF9-A2DE-953D6B14D675}"/>
            </c:ext>
          </c:extLst>
        </c:ser>
        <c:ser>
          <c:idx val="1"/>
          <c:order val="1"/>
          <c:tx>
            <c:strRef>
              <c:f>'2008-2022'!$C$4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'2008-2022'!$A$5:$A$19</c:f>
              <c:strCach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2019*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strCache>
            </c:strRef>
          </c:cat>
          <c:val>
            <c:numRef>
              <c:f>'2008-2022'!$C$5:$C$15</c:f>
              <c:numCache>
                <c:formatCode>0.00</c:formatCode>
                <c:ptCount val="11"/>
                <c:pt idx="0">
                  <c:v>22023.686629807104</c:v>
                </c:pt>
                <c:pt idx="1">
                  <c:v>12746.955012005557</c:v>
                </c:pt>
                <c:pt idx="2">
                  <c:v>21391.676509100445</c:v>
                </c:pt>
                <c:pt idx="3">
                  <c:v>12799.553221074761</c:v>
                </c:pt>
                <c:pt idx="4">
                  <c:v>4399.7761112664548</c:v>
                </c:pt>
                <c:pt idx="5">
                  <c:v>10203.570764982529</c:v>
                </c:pt>
                <c:pt idx="6">
                  <c:v>8764.7703146144831</c:v>
                </c:pt>
                <c:pt idx="7">
                  <c:v>9011.493788650936</c:v>
                </c:pt>
                <c:pt idx="8">
                  <c:v>8337.9793208111823</c:v>
                </c:pt>
                <c:pt idx="9">
                  <c:v>4468.5267495738563</c:v>
                </c:pt>
                <c:pt idx="10">
                  <c:v>9225.4975865543129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E7-4DF9-A2DE-953D6B14D675}"/>
            </c:ext>
          </c:extLst>
        </c:ser>
        <c:ser>
          <c:idx val="2"/>
          <c:order val="2"/>
          <c:tx>
            <c:strRef>
              <c:f>'2008-2022'!$F$4</c:f>
              <c:strCache>
                <c:ptCount val="1"/>
                <c:pt idx="0">
                  <c:v>всего за год по ЦТС;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'2008-2022'!$A$5:$A$19</c:f>
              <c:strCach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2019*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strCache>
            </c:strRef>
          </c:cat>
          <c:val>
            <c:numRef>
              <c:f>'2008-2022'!$F$5:$F$19</c:f>
              <c:numCache>
                <c:formatCode>0.00</c:formatCode>
                <c:ptCount val="15"/>
                <c:pt idx="0">
                  <c:v>65704.486139576256</c:v>
                </c:pt>
                <c:pt idx="1">
                  <c:v>55957.863347408114</c:v>
                </c:pt>
                <c:pt idx="2">
                  <c:v>45811.678803669318</c:v>
                </c:pt>
                <c:pt idx="3">
                  <c:v>22547.948554875649</c:v>
                </c:pt>
                <c:pt idx="4">
                  <c:v>8519.5061578395398</c:v>
                </c:pt>
                <c:pt idx="5">
                  <c:v>13342.79265643693</c:v>
                </c:pt>
                <c:pt idx="6">
                  <c:v>12912.380055769325</c:v>
                </c:pt>
                <c:pt idx="7">
                  <c:v>13004.516462765845</c:v>
                </c:pt>
                <c:pt idx="8">
                  <c:v>10033.932523110609</c:v>
                </c:pt>
                <c:pt idx="9">
                  <c:v>7062.9279105169153</c:v>
                </c:pt>
                <c:pt idx="10">
                  <c:v>14463.158281985321</c:v>
                </c:pt>
                <c:pt idx="11">
                  <c:v>24691.22</c:v>
                </c:pt>
                <c:pt idx="12">
                  <c:v>11709.039999999999</c:v>
                </c:pt>
                <c:pt idx="13">
                  <c:v>19235.379999999997</c:v>
                </c:pt>
                <c:pt idx="14">
                  <c:v>27392.76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E7-4DF9-A2DE-953D6B14D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718040"/>
        <c:axId val="1"/>
      </c:lineChart>
      <c:catAx>
        <c:axId val="27771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год</a:t>
                </a:r>
              </a:p>
            </c:rich>
          </c:tx>
          <c:layout>
            <c:manualLayout>
              <c:xMode val="edge"/>
              <c:yMode val="edge"/>
              <c:x val="0.51706311785173131"/>
              <c:y val="0.877966134283932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718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6608060839309275"/>
          <c:y val="0.93389827822898153"/>
          <c:w val="0.32471558936723621"/>
          <c:h val="6.101693285803377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объем потерь воды при повреждениях 1 р-н ЦТС по месяцам</a:t>
            </a:r>
          </a:p>
        </c:rich>
      </c:tx>
      <c:layout>
        <c:manualLayout>
          <c:xMode val="edge"/>
          <c:yMode val="edge"/>
          <c:x val="0.24848506057954875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878874564862069E-2"/>
          <c:y val="0.12330827067669173"/>
          <c:w val="0.83838466538891399"/>
          <c:h val="0.76992481203007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'2008-2019 ЦТС М'!$B$7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М'!$B$8:$B$19</c:f>
              <c:numCache>
                <c:formatCode>0.00</c:formatCode>
                <c:ptCount val="12"/>
                <c:pt idx="0">
                  <c:v>685.85594460914444</c:v>
                </c:pt>
                <c:pt idx="1">
                  <c:v>476.52283096832338</c:v>
                </c:pt>
                <c:pt idx="2">
                  <c:v>1200.856566001552</c:v>
                </c:pt>
                <c:pt idx="3">
                  <c:v>867.63750859623917</c:v>
                </c:pt>
                <c:pt idx="4">
                  <c:v>257.10018375344737</c:v>
                </c:pt>
                <c:pt idx="5">
                  <c:v>563.65023699660901</c:v>
                </c:pt>
                <c:pt idx="6">
                  <c:v>1875.9013093902709</c:v>
                </c:pt>
                <c:pt idx="7">
                  <c:v>13897.387321324442</c:v>
                </c:pt>
                <c:pt idx="8">
                  <c:v>10518.085827933826</c:v>
                </c:pt>
                <c:pt idx="9">
                  <c:v>3960.4983164069235</c:v>
                </c:pt>
                <c:pt idx="10">
                  <c:v>5056.9605150207453</c:v>
                </c:pt>
                <c:pt idx="11">
                  <c:v>4320.3429487676331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C-4A2D-94C0-B5536996B5F5}"/>
            </c:ext>
          </c:extLst>
        </c:ser>
        <c:ser>
          <c:idx val="1"/>
          <c:order val="1"/>
          <c:tx>
            <c:strRef>
              <c:f>'2008-2019 ЦТС М'!$C$7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М'!$C$8:$C$19</c:f>
              <c:numCache>
                <c:formatCode>0.00</c:formatCode>
                <c:ptCount val="12"/>
                <c:pt idx="0">
                  <c:v>2743.2597650557873</c:v>
                </c:pt>
                <c:pt idx="1">
                  <c:v>6811.1753972501174</c:v>
                </c:pt>
                <c:pt idx="2">
                  <c:v>889.20063973041283</c:v>
                </c:pt>
                <c:pt idx="3">
                  <c:v>1142.6205631342373</c:v>
                </c:pt>
                <c:pt idx="4">
                  <c:v>2099.9604574781683</c:v>
                </c:pt>
                <c:pt idx="5">
                  <c:v>9089.9416632916254</c:v>
                </c:pt>
                <c:pt idx="6">
                  <c:v>5844.2185767099718</c:v>
                </c:pt>
                <c:pt idx="7">
                  <c:v>5314.8086207121378</c:v>
                </c:pt>
                <c:pt idx="8">
                  <c:v>6356.9142150624466</c:v>
                </c:pt>
                <c:pt idx="9">
                  <c:v>2048.5723927942918</c:v>
                </c:pt>
                <c:pt idx="10">
                  <c:v>263.27180499117202</c:v>
                </c:pt>
                <c:pt idx="11">
                  <c:v>606.9642391921949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C-4A2D-94C0-B5536996B5F5}"/>
            </c:ext>
          </c:extLst>
        </c:ser>
        <c:ser>
          <c:idx val="2"/>
          <c:order val="2"/>
          <c:tx>
            <c:strRef>
              <c:f>'2008-2019 ЦТС М'!$D$7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М'!$D$8:$D$19</c:f>
              <c:numCache>
                <c:formatCode>0.00</c:formatCode>
                <c:ptCount val="12"/>
                <c:pt idx="0">
                  <c:v>3212.1948502304617</c:v>
                </c:pt>
                <c:pt idx="1">
                  <c:v>1241.0634419100163</c:v>
                </c:pt>
                <c:pt idx="2">
                  <c:v>2097.5043885534355</c:v>
                </c:pt>
                <c:pt idx="3">
                  <c:v>999.91001918371398</c:v>
                </c:pt>
                <c:pt idx="4">
                  <c:v>5575.3956557634529</c:v>
                </c:pt>
                <c:pt idx="5">
                  <c:v>580.56980422944457</c:v>
                </c:pt>
                <c:pt idx="6">
                  <c:v>1372.6908213582783</c:v>
                </c:pt>
                <c:pt idx="7">
                  <c:v>5908.3004512848029</c:v>
                </c:pt>
                <c:pt idx="8">
                  <c:v>230.81435836927358</c:v>
                </c:pt>
                <c:pt idx="9">
                  <c:v>804.92789865209954</c:v>
                </c:pt>
                <c:pt idx="10">
                  <c:v>1980.0588728444122</c:v>
                </c:pt>
                <c:pt idx="11">
                  <c:v>416.571732189481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C-4A2D-94C0-B5536996B5F5}"/>
            </c:ext>
          </c:extLst>
        </c:ser>
        <c:ser>
          <c:idx val="3"/>
          <c:order val="3"/>
          <c:tx>
            <c:strRef>
              <c:f>'2008-2019 ЦТС М'!$E$7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М'!$E$8:$E$19</c:f>
              <c:numCache>
                <c:formatCode>0.00</c:formatCode>
                <c:ptCount val="12"/>
                <c:pt idx="0">
                  <c:v>1044.8750385411274</c:v>
                </c:pt>
                <c:pt idx="1">
                  <c:v>1622.6976182550993</c:v>
                </c:pt>
                <c:pt idx="2">
                  <c:v>225.69917510037652</c:v>
                </c:pt>
                <c:pt idx="3">
                  <c:v>416.73842086254422</c:v>
                </c:pt>
                <c:pt idx="4">
                  <c:v>315.03535067327414</c:v>
                </c:pt>
                <c:pt idx="5">
                  <c:v>2050.426678464868</c:v>
                </c:pt>
                <c:pt idx="6">
                  <c:v>133.83823524070525</c:v>
                </c:pt>
                <c:pt idx="7">
                  <c:v>674.81159712195097</c:v>
                </c:pt>
                <c:pt idx="8">
                  <c:v>1071.0075183840281</c:v>
                </c:pt>
                <c:pt idx="9">
                  <c:v>1383.5804963363994</c:v>
                </c:pt>
                <c:pt idx="10">
                  <c:v>720.97243928480418</c:v>
                </c:pt>
                <c:pt idx="11">
                  <c:v>88.712765535709934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1C-4A2D-94C0-B5536996B5F5}"/>
            </c:ext>
          </c:extLst>
        </c:ser>
        <c:ser>
          <c:idx val="4"/>
          <c:order val="4"/>
          <c:tx>
            <c:strRef>
              <c:f>'2008-2019 ЦТС М'!$F$7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М'!$F$8:$F$19</c:f>
              <c:numCache>
                <c:formatCode>0.00</c:formatCode>
                <c:ptCount val="12"/>
                <c:pt idx="0">
                  <c:v>279.53730492797308</c:v>
                </c:pt>
                <c:pt idx="1">
                  <c:v>216.89820007596796</c:v>
                </c:pt>
                <c:pt idx="2">
                  <c:v>220.85290926443997</c:v>
                </c:pt>
                <c:pt idx="3">
                  <c:v>31.449409227869808</c:v>
                </c:pt>
                <c:pt idx="4">
                  <c:v>114.00260732565496</c:v>
                </c:pt>
                <c:pt idx="5">
                  <c:v>55.691950658460598</c:v>
                </c:pt>
                <c:pt idx="6">
                  <c:v>145.84447131023006</c:v>
                </c:pt>
                <c:pt idx="7">
                  <c:v>26.464857412818056</c:v>
                </c:pt>
                <c:pt idx="8">
                  <c:v>419.96432782959477</c:v>
                </c:pt>
                <c:pt idx="9">
                  <c:v>1352.3240085400762</c:v>
                </c:pt>
                <c:pt idx="10">
                  <c:v>802.26</c:v>
                </c:pt>
                <c:pt idx="11">
                  <c:v>454.44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1C-4A2D-94C0-B5536996B5F5}"/>
            </c:ext>
          </c:extLst>
        </c:ser>
        <c:ser>
          <c:idx val="5"/>
          <c:order val="5"/>
          <c:tx>
            <c:strRef>
              <c:f>'2008-2019 ЦТС М'!$G$7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М'!$G$8:$G$19</c:f>
              <c:numCache>
                <c:formatCode>0.00</c:formatCode>
                <c:ptCount val="12"/>
                <c:pt idx="0">
                  <c:v>161.37809441615175</c:v>
                </c:pt>
                <c:pt idx="1">
                  <c:v>807.53</c:v>
                </c:pt>
                <c:pt idx="2">
                  <c:v>96.66</c:v>
                </c:pt>
                <c:pt idx="3">
                  <c:v>927.18</c:v>
                </c:pt>
                <c:pt idx="4">
                  <c:v>59.710386930641917</c:v>
                </c:pt>
                <c:pt idx="5">
                  <c:v>29.124321177795007</c:v>
                </c:pt>
                <c:pt idx="6">
                  <c:v>126.78766628786754</c:v>
                </c:pt>
                <c:pt idx="7">
                  <c:v>83.44</c:v>
                </c:pt>
                <c:pt idx="8">
                  <c:v>215.5040744556988</c:v>
                </c:pt>
                <c:pt idx="9">
                  <c:v>315.00594699549305</c:v>
                </c:pt>
                <c:pt idx="10">
                  <c:v>186.60442776788949</c:v>
                </c:pt>
                <c:pt idx="11">
                  <c:v>130.29697342286272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1C-4A2D-94C0-B5536996B5F5}"/>
            </c:ext>
          </c:extLst>
        </c:ser>
        <c:ser>
          <c:idx val="6"/>
          <c:order val="6"/>
          <c:tx>
            <c:strRef>
              <c:f>'2008-2019 ЦТС М'!$H$7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М'!$H$8:$H$19</c:f>
              <c:numCache>
                <c:formatCode>0.00</c:formatCode>
                <c:ptCount val="12"/>
                <c:pt idx="0">
                  <c:v>467.38401956581708</c:v>
                </c:pt>
                <c:pt idx="1">
                  <c:v>274.56</c:v>
                </c:pt>
                <c:pt idx="2">
                  <c:v>26.21</c:v>
                </c:pt>
                <c:pt idx="3">
                  <c:v>42.46</c:v>
                </c:pt>
                <c:pt idx="4">
                  <c:v>25.733629305693224</c:v>
                </c:pt>
                <c:pt idx="5">
                  <c:v>191.5</c:v>
                </c:pt>
                <c:pt idx="6">
                  <c:v>1377.4602905876488</c:v>
                </c:pt>
                <c:pt idx="7">
                  <c:v>999.9884176744946</c:v>
                </c:pt>
                <c:pt idx="8">
                  <c:v>55.763653084526091</c:v>
                </c:pt>
                <c:pt idx="9">
                  <c:v>298.2201901425276</c:v>
                </c:pt>
                <c:pt idx="10">
                  <c:v>317.60000000000002</c:v>
                </c:pt>
                <c:pt idx="11">
                  <c:v>70.729540794134067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1C-4A2D-94C0-B5536996B5F5}"/>
            </c:ext>
          </c:extLst>
        </c:ser>
        <c:ser>
          <c:idx val="7"/>
          <c:order val="7"/>
          <c:tx>
            <c:strRef>
              <c:f>'2008-2019 ЦТС М'!$I$7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М'!$I$8:$I$19</c:f>
              <c:numCache>
                <c:formatCode>0.00</c:formatCode>
                <c:ptCount val="12"/>
                <c:pt idx="0">
                  <c:v>23.94</c:v>
                </c:pt>
                <c:pt idx="1">
                  <c:v>922.25409684931401</c:v>
                </c:pt>
                <c:pt idx="2">
                  <c:v>378.48360846326705</c:v>
                </c:pt>
                <c:pt idx="3">
                  <c:v>295.04000000000002</c:v>
                </c:pt>
                <c:pt idx="4">
                  <c:v>10.665115250991756</c:v>
                </c:pt>
                <c:pt idx="5">
                  <c:v>68.605117148149915</c:v>
                </c:pt>
                <c:pt idx="6">
                  <c:v>74.563198119621092</c:v>
                </c:pt>
                <c:pt idx="7">
                  <c:v>74.2</c:v>
                </c:pt>
                <c:pt idx="8">
                  <c:v>347.07</c:v>
                </c:pt>
                <c:pt idx="9">
                  <c:v>95.59</c:v>
                </c:pt>
                <c:pt idx="10">
                  <c:v>1531.4</c:v>
                </c:pt>
                <c:pt idx="11">
                  <c:v>171.21153828356483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1C-4A2D-94C0-B5536996B5F5}"/>
            </c:ext>
          </c:extLst>
        </c:ser>
        <c:ser>
          <c:idx val="8"/>
          <c:order val="8"/>
          <c:tx>
            <c:strRef>
              <c:f>'2008-2019 ЦТС М'!$J$7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М'!$J$8:$J$19</c:f>
              <c:numCache>
                <c:formatCode>0.00</c:formatCode>
                <c:ptCount val="12"/>
                <c:pt idx="0">
                  <c:v>8.2903377217624019</c:v>
                </c:pt>
                <c:pt idx="1">
                  <c:v>107.14013373933312</c:v>
                </c:pt>
                <c:pt idx="2">
                  <c:v>29.070108283673559</c:v>
                </c:pt>
                <c:pt idx="3">
                  <c:v>21.167870601291739</c:v>
                </c:pt>
                <c:pt idx="4">
                  <c:v>419.38134303426688</c:v>
                </c:pt>
                <c:pt idx="5">
                  <c:v>131.78945967994613</c:v>
                </c:pt>
                <c:pt idx="6">
                  <c:v>35.717136635024865</c:v>
                </c:pt>
                <c:pt idx="7">
                  <c:v>267.23369067771176</c:v>
                </c:pt>
                <c:pt idx="8">
                  <c:v>380.01024635683893</c:v>
                </c:pt>
                <c:pt idx="9">
                  <c:v>20.725831668764773</c:v>
                </c:pt>
                <c:pt idx="10">
                  <c:v>127.26016799435554</c:v>
                </c:pt>
                <c:pt idx="11">
                  <c:v>148.16687590645739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1C-4A2D-94C0-B5536996B5F5}"/>
            </c:ext>
          </c:extLst>
        </c:ser>
        <c:ser>
          <c:idx val="9"/>
          <c:order val="9"/>
          <c:tx>
            <c:strRef>
              <c:f>'2008-2019 ЦТС М'!$K$7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М'!$K$8:$K$19</c:f>
              <c:numCache>
                <c:formatCode>0.00</c:formatCode>
                <c:ptCount val="12"/>
                <c:pt idx="0">
                  <c:v>30.806363912689079</c:v>
                </c:pt>
                <c:pt idx="1">
                  <c:v>13.820895558797982</c:v>
                </c:pt>
                <c:pt idx="2">
                  <c:v>110.00361145548825</c:v>
                </c:pt>
                <c:pt idx="3">
                  <c:v>47.879884988531991</c:v>
                </c:pt>
                <c:pt idx="4">
                  <c:v>17.841575586169565</c:v>
                </c:pt>
                <c:pt idx="5">
                  <c:v>384.5290378945607</c:v>
                </c:pt>
                <c:pt idx="6">
                  <c:v>22.182701191144403</c:v>
                </c:pt>
                <c:pt idx="7">
                  <c:v>76.803888548765897</c:v>
                </c:pt>
                <c:pt idx="8">
                  <c:v>836.00440119659243</c:v>
                </c:pt>
                <c:pt idx="9">
                  <c:v>863.3566919749353</c:v>
                </c:pt>
                <c:pt idx="10">
                  <c:v>188.82345019146831</c:v>
                </c:pt>
                <c:pt idx="11">
                  <c:v>2.3486584439151299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1C-4A2D-94C0-B5536996B5F5}"/>
            </c:ext>
          </c:extLst>
        </c:ser>
        <c:ser>
          <c:idx val="10"/>
          <c:order val="10"/>
          <c:tx>
            <c:strRef>
              <c:f>'2008-2019 ЦТС М'!$L$7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М'!$L$8:$L$19</c:f>
              <c:numCache>
                <c:formatCode>0.00</c:formatCode>
                <c:ptCount val="12"/>
                <c:pt idx="0">
                  <c:v>225.11621601210521</c:v>
                </c:pt>
                <c:pt idx="1">
                  <c:v>527.14127199766483</c:v>
                </c:pt>
                <c:pt idx="2">
                  <c:v>732.78998566302778</c:v>
                </c:pt>
                <c:pt idx="3">
                  <c:v>157.77157914283765</c:v>
                </c:pt>
                <c:pt idx="4">
                  <c:v>528.52436020309335</c:v>
                </c:pt>
                <c:pt idx="5">
                  <c:v>835.53540315818577</c:v>
                </c:pt>
                <c:pt idx="6">
                  <c:v>173.49788704832483</c:v>
                </c:pt>
                <c:pt idx="7">
                  <c:v>75.815645536115198</c:v>
                </c:pt>
                <c:pt idx="8">
                  <c:v>145.446897850818</c:v>
                </c:pt>
                <c:pt idx="9">
                  <c:v>1440.1195518624318</c:v>
                </c:pt>
                <c:pt idx="10">
                  <c:v>299.11062336239382</c:v>
                </c:pt>
                <c:pt idx="11">
                  <c:v>96.791273594010832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1C-4A2D-94C0-B5536996B5F5}"/>
            </c:ext>
          </c:extLst>
        </c:ser>
        <c:ser>
          <c:idx val="11"/>
          <c:order val="11"/>
          <c:tx>
            <c:strRef>
              <c:f>'2008-2019 ЦТС М'!$M$7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М'!$A$8:$A$19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М'!$M$8:$M$19</c:f>
              <c:numCache>
                <c:formatCode>0.00</c:formatCode>
                <c:ptCount val="12"/>
                <c:pt idx="0">
                  <c:v>1697.28</c:v>
                </c:pt>
                <c:pt idx="1">
                  <c:v>1071.81</c:v>
                </c:pt>
                <c:pt idx="2">
                  <c:v>19.329999999999998</c:v>
                </c:pt>
                <c:pt idx="3">
                  <c:v>50.28</c:v>
                </c:pt>
                <c:pt idx="4">
                  <c:v>24.83</c:v>
                </c:pt>
                <c:pt idx="5">
                  <c:v>946.32</c:v>
                </c:pt>
                <c:pt idx="6">
                  <c:v>740.4</c:v>
                </c:pt>
                <c:pt idx="7">
                  <c:v>655.49</c:v>
                </c:pt>
                <c:pt idx="8">
                  <c:v>498.65</c:v>
                </c:pt>
                <c:pt idx="9">
                  <c:v>1325.36</c:v>
                </c:pt>
                <c:pt idx="10">
                  <c:v>877.13</c:v>
                </c:pt>
                <c:pt idx="11">
                  <c:v>275.55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F1C-4A2D-94C0-B5536996B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04824"/>
        <c:axId val="1"/>
      </c:barChart>
      <c:catAx>
        <c:axId val="20860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282870701768338"/>
              <c:y val="0.94135338345864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8604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737469179988864"/>
          <c:y val="0.30977443609022559"/>
          <c:w val="5.4545560592804687E-2"/>
          <c:h val="0.398496240601503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6" l="0.16" r="0.16" t="0.16" header="0.16" footer="0.16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объем потерь воды при повреждениях 2 р-н ЦТС по месяцам</a:t>
            </a:r>
          </a:p>
        </c:rich>
      </c:tx>
      <c:layout>
        <c:manualLayout>
          <c:xMode val="edge"/>
          <c:yMode val="edge"/>
          <c:x val="0.24899193548387097"/>
          <c:y val="2.94695481335952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37096774193547E-2"/>
          <c:y val="0.14931237721021612"/>
          <c:w val="0.84677419354838712"/>
          <c:h val="0.71119842829076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'2008-2019 ЦТС М'!$B$38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М'!$B$39:$B$50</c:f>
              <c:numCache>
                <c:formatCode>0.00</c:formatCode>
                <c:ptCount val="12"/>
                <c:pt idx="0">
                  <c:v>735.88777663353414</c:v>
                </c:pt>
                <c:pt idx="1">
                  <c:v>301.53349596330526</c:v>
                </c:pt>
                <c:pt idx="2">
                  <c:v>1189.9299517894085</c:v>
                </c:pt>
                <c:pt idx="3">
                  <c:v>476.64293632834921</c:v>
                </c:pt>
                <c:pt idx="4">
                  <c:v>365.09197773077551</c:v>
                </c:pt>
                <c:pt idx="5">
                  <c:v>113.7602050062259</c:v>
                </c:pt>
                <c:pt idx="6">
                  <c:v>57.104441573487733</c:v>
                </c:pt>
                <c:pt idx="7">
                  <c:v>4880.0846563637115</c:v>
                </c:pt>
                <c:pt idx="8">
                  <c:v>7981.3954783983654</c:v>
                </c:pt>
                <c:pt idx="9">
                  <c:v>3107.2195751546487</c:v>
                </c:pt>
                <c:pt idx="10">
                  <c:v>1628.0339586721491</c:v>
                </c:pt>
                <c:pt idx="11">
                  <c:v>1187.0021761931418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A-4168-B584-630719DFAB52}"/>
            </c:ext>
          </c:extLst>
        </c:ser>
        <c:ser>
          <c:idx val="1"/>
          <c:order val="1"/>
          <c:tx>
            <c:strRef>
              <c:f>'2008-2019 ЦТС М'!$C$38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М'!$C$39:$C$50</c:f>
              <c:numCache>
                <c:formatCode>0.00</c:formatCode>
                <c:ptCount val="12"/>
                <c:pt idx="0">
                  <c:v>588.26266110553229</c:v>
                </c:pt>
                <c:pt idx="1">
                  <c:v>3078.5385438747721</c:v>
                </c:pt>
                <c:pt idx="2">
                  <c:v>118.71998287258246</c:v>
                </c:pt>
                <c:pt idx="3">
                  <c:v>238.30441823957082</c:v>
                </c:pt>
                <c:pt idx="4">
                  <c:v>115.67016265926699</c:v>
                </c:pt>
                <c:pt idx="5">
                  <c:v>966.93358318233606</c:v>
                </c:pt>
                <c:pt idx="6">
                  <c:v>519.12538986519121</c:v>
                </c:pt>
                <c:pt idx="7">
                  <c:v>856.07254058687658</c:v>
                </c:pt>
                <c:pt idx="8">
                  <c:v>3297.115449947391</c:v>
                </c:pt>
                <c:pt idx="9">
                  <c:v>1080.9246011383925</c:v>
                </c:pt>
                <c:pt idx="10">
                  <c:v>1045.6490250566135</c:v>
                </c:pt>
                <c:pt idx="11">
                  <c:v>841.63865347703097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A-4168-B584-630719DFAB52}"/>
            </c:ext>
          </c:extLst>
        </c:ser>
        <c:ser>
          <c:idx val="2"/>
          <c:order val="2"/>
          <c:tx>
            <c:strRef>
              <c:f>'2008-2019 ЦТС М'!$D$38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М'!$D$39:$D$50</c:f>
              <c:numCache>
                <c:formatCode>0.00</c:formatCode>
                <c:ptCount val="12"/>
                <c:pt idx="0">
                  <c:v>1501.8130663134589</c:v>
                </c:pt>
                <c:pt idx="1">
                  <c:v>1085.9991462910339</c:v>
                </c:pt>
                <c:pt idx="2">
                  <c:v>144.54535213757828</c:v>
                </c:pt>
                <c:pt idx="3">
                  <c:v>677.35514075051196</c:v>
                </c:pt>
                <c:pt idx="4">
                  <c:v>7134.0649009932749</c:v>
                </c:pt>
                <c:pt idx="5">
                  <c:v>2683.94377306364</c:v>
                </c:pt>
                <c:pt idx="6">
                  <c:v>1519.7709374232963</c:v>
                </c:pt>
                <c:pt idx="7">
                  <c:v>3673.8815036825722</c:v>
                </c:pt>
                <c:pt idx="8">
                  <c:v>231.54536698543228</c:v>
                </c:pt>
                <c:pt idx="9">
                  <c:v>763.19971333685658</c:v>
                </c:pt>
                <c:pt idx="10">
                  <c:v>159.76454197286262</c:v>
                </c:pt>
                <c:pt idx="11">
                  <c:v>1815.7930661499265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1A-4168-B584-630719DFAB52}"/>
            </c:ext>
          </c:extLst>
        </c:ser>
        <c:ser>
          <c:idx val="3"/>
          <c:order val="3"/>
          <c:tx>
            <c:strRef>
              <c:f>'2008-2019 ЦТС М'!$E$38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М'!$E$39:$E$50</c:f>
              <c:numCache>
                <c:formatCode>0.00</c:formatCode>
                <c:ptCount val="12"/>
                <c:pt idx="0">
                  <c:v>985.78833006225477</c:v>
                </c:pt>
                <c:pt idx="1">
                  <c:v>1865.0798917358809</c:v>
                </c:pt>
                <c:pt idx="2">
                  <c:v>891.65893177439239</c:v>
                </c:pt>
                <c:pt idx="3">
                  <c:v>1173.6052538561387</c:v>
                </c:pt>
                <c:pt idx="4">
                  <c:v>773.37660703666893</c:v>
                </c:pt>
                <c:pt idx="5">
                  <c:v>393.88785594352083</c:v>
                </c:pt>
                <c:pt idx="6">
                  <c:v>0.24371771349101781</c:v>
                </c:pt>
                <c:pt idx="7">
                  <c:v>189.50364536029076</c:v>
                </c:pt>
                <c:pt idx="8">
                  <c:v>283.75656016872881</c:v>
                </c:pt>
                <c:pt idx="9">
                  <c:v>4174.8215481793468</c:v>
                </c:pt>
                <c:pt idx="10">
                  <c:v>2039.1080889794125</c:v>
                </c:pt>
                <c:pt idx="11">
                  <c:v>28.722790264635808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1A-4168-B584-630719DFAB52}"/>
            </c:ext>
          </c:extLst>
        </c:ser>
        <c:ser>
          <c:idx val="4"/>
          <c:order val="4"/>
          <c:tx>
            <c:strRef>
              <c:f>'2008-2019 ЦТС М'!$F$38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М'!$F$39:$F$50</c:f>
              <c:numCache>
                <c:formatCode>0.00</c:formatCode>
                <c:ptCount val="12"/>
                <c:pt idx="0">
                  <c:v>181.61568864587247</c:v>
                </c:pt>
                <c:pt idx="1">
                  <c:v>257.24509652869796</c:v>
                </c:pt>
                <c:pt idx="2">
                  <c:v>2252.2686701765369</c:v>
                </c:pt>
                <c:pt idx="3">
                  <c:v>10.71</c:v>
                </c:pt>
                <c:pt idx="4">
                  <c:v>383.44</c:v>
                </c:pt>
                <c:pt idx="5">
                  <c:v>36.075708987017521</c:v>
                </c:pt>
                <c:pt idx="6">
                  <c:v>282.30657357275049</c:v>
                </c:pt>
                <c:pt idx="7">
                  <c:v>61.449822297444562</c:v>
                </c:pt>
                <c:pt idx="8">
                  <c:v>184.77</c:v>
                </c:pt>
                <c:pt idx="9">
                  <c:v>593.11666715250067</c:v>
                </c:pt>
                <c:pt idx="10">
                  <c:v>53.497883905634914</c:v>
                </c:pt>
                <c:pt idx="11">
                  <c:v>103.28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1A-4168-B584-630719DFAB52}"/>
            </c:ext>
          </c:extLst>
        </c:ser>
        <c:ser>
          <c:idx val="5"/>
          <c:order val="5"/>
          <c:tx>
            <c:strRef>
              <c:f>'2008-2019 ЦТС М'!$G$38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М'!$G$39:$G$50</c:f>
              <c:numCache>
                <c:formatCode>0.00</c:formatCode>
                <c:ptCount val="12"/>
                <c:pt idx="0">
                  <c:v>1799.1366959331353</c:v>
                </c:pt>
                <c:pt idx="1">
                  <c:v>28.98</c:v>
                </c:pt>
                <c:pt idx="2">
                  <c:v>1.04</c:v>
                </c:pt>
                <c:pt idx="3">
                  <c:v>48.15</c:v>
                </c:pt>
                <c:pt idx="4">
                  <c:v>60.123929479014919</c:v>
                </c:pt>
                <c:pt idx="5">
                  <c:v>466.14</c:v>
                </c:pt>
                <c:pt idx="6">
                  <c:v>186.63555574040072</c:v>
                </c:pt>
                <c:pt idx="7">
                  <c:v>190.73</c:v>
                </c:pt>
                <c:pt idx="8">
                  <c:v>167.79206032490922</c:v>
                </c:pt>
                <c:pt idx="9">
                  <c:v>2131.67</c:v>
                </c:pt>
                <c:pt idx="10">
                  <c:v>4848.7393111163437</c:v>
                </c:pt>
                <c:pt idx="11">
                  <c:v>274.43321238872579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1A-4168-B584-630719DFAB52}"/>
            </c:ext>
          </c:extLst>
        </c:ser>
        <c:ser>
          <c:idx val="6"/>
          <c:order val="6"/>
          <c:tx>
            <c:strRef>
              <c:f>'2008-2019 ЦТС М'!$H$38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М'!$H$39:$H$50</c:f>
              <c:numCache>
                <c:formatCode>0.00</c:formatCode>
                <c:ptCount val="12"/>
                <c:pt idx="0">
                  <c:v>379.44</c:v>
                </c:pt>
                <c:pt idx="1">
                  <c:v>216.75</c:v>
                </c:pt>
                <c:pt idx="2">
                  <c:v>118.1</c:v>
                </c:pt>
                <c:pt idx="3">
                  <c:v>107.78</c:v>
                </c:pt>
                <c:pt idx="4">
                  <c:v>106.65</c:v>
                </c:pt>
                <c:pt idx="5">
                  <c:v>20.03</c:v>
                </c:pt>
                <c:pt idx="6">
                  <c:v>162.21</c:v>
                </c:pt>
                <c:pt idx="7">
                  <c:v>1987.16</c:v>
                </c:pt>
                <c:pt idx="8">
                  <c:v>748.23744576898343</c:v>
                </c:pt>
                <c:pt idx="9">
                  <c:v>1178.6728688454998</c:v>
                </c:pt>
                <c:pt idx="10">
                  <c:v>2577.4299999999998</c:v>
                </c:pt>
                <c:pt idx="11">
                  <c:v>1162.31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1A-4168-B584-630719DFAB52}"/>
            </c:ext>
          </c:extLst>
        </c:ser>
        <c:ser>
          <c:idx val="7"/>
          <c:order val="7"/>
          <c:tx>
            <c:strRef>
              <c:f>'2008-2019 ЦТС М'!$I$38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М'!$I$39:$I$50</c:f>
              <c:numCache>
                <c:formatCode>0.00</c:formatCode>
                <c:ptCount val="12"/>
                <c:pt idx="0">
                  <c:v>963.78</c:v>
                </c:pt>
                <c:pt idx="1">
                  <c:v>229.96803403053008</c:v>
                </c:pt>
                <c:pt idx="2">
                  <c:v>61.75</c:v>
                </c:pt>
                <c:pt idx="3">
                  <c:v>1344.5729251272778</c:v>
                </c:pt>
                <c:pt idx="4">
                  <c:v>625.75</c:v>
                </c:pt>
                <c:pt idx="5">
                  <c:v>114.86758486277944</c:v>
                </c:pt>
                <c:pt idx="6">
                  <c:v>49.000093065864405</c:v>
                </c:pt>
                <c:pt idx="7">
                  <c:v>326.77</c:v>
                </c:pt>
                <c:pt idx="8">
                  <c:v>631.63</c:v>
                </c:pt>
                <c:pt idx="9">
                  <c:v>1402.62</c:v>
                </c:pt>
                <c:pt idx="10">
                  <c:v>2076.04</c:v>
                </c:pt>
                <c:pt idx="11">
                  <c:v>1184.7451515644852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91A-4168-B584-630719DFAB52}"/>
            </c:ext>
          </c:extLst>
        </c:ser>
        <c:ser>
          <c:idx val="8"/>
          <c:order val="8"/>
          <c:tx>
            <c:strRef>
              <c:f>'2008-2019 ЦТС М'!$J$38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М'!$J$39:$J$50</c:f>
              <c:numCache>
                <c:formatCode>0.00</c:formatCode>
                <c:ptCount val="12"/>
                <c:pt idx="0">
                  <c:v>655.32620354511107</c:v>
                </c:pt>
                <c:pt idx="1">
                  <c:v>853.22502291529713</c:v>
                </c:pt>
                <c:pt idx="2">
                  <c:v>310.60697989924023</c:v>
                </c:pt>
                <c:pt idx="3">
                  <c:v>567.0124631995327</c:v>
                </c:pt>
                <c:pt idx="4">
                  <c:v>236.94047407991158</c:v>
                </c:pt>
                <c:pt idx="5">
                  <c:v>2362.3541363896788</c:v>
                </c:pt>
                <c:pt idx="6">
                  <c:v>43.587437791294803</c:v>
                </c:pt>
                <c:pt idx="7">
                  <c:v>488.51731880697281</c:v>
                </c:pt>
                <c:pt idx="8">
                  <c:v>559.82088735099546</c:v>
                </c:pt>
                <c:pt idx="9">
                  <c:v>806.40748880433614</c:v>
                </c:pt>
                <c:pt idx="10">
                  <c:v>844.28896996585115</c:v>
                </c:pt>
                <c:pt idx="11">
                  <c:v>609.89193806296089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91A-4168-B584-630719DFAB52}"/>
            </c:ext>
          </c:extLst>
        </c:ser>
        <c:ser>
          <c:idx val="9"/>
          <c:order val="9"/>
          <c:tx>
            <c:strRef>
              <c:f>'2008-2019 ЦТС М'!$K$38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М'!$K$39:$K$50</c:f>
              <c:numCache>
                <c:formatCode>0.00</c:formatCode>
                <c:ptCount val="12"/>
                <c:pt idx="0">
                  <c:v>393.77660538809869</c:v>
                </c:pt>
                <c:pt idx="1">
                  <c:v>662.78188084072565</c:v>
                </c:pt>
                <c:pt idx="2">
                  <c:v>182.2893546015315</c:v>
                </c:pt>
                <c:pt idx="3">
                  <c:v>0</c:v>
                </c:pt>
                <c:pt idx="4">
                  <c:v>195.54988375754152</c:v>
                </c:pt>
                <c:pt idx="5">
                  <c:v>24.024694075619664</c:v>
                </c:pt>
                <c:pt idx="6">
                  <c:v>12.001744108910849</c:v>
                </c:pt>
                <c:pt idx="7">
                  <c:v>171.89067837934755</c:v>
                </c:pt>
                <c:pt idx="8">
                  <c:v>92.083323282437021</c:v>
                </c:pt>
                <c:pt idx="9">
                  <c:v>1733.1018317204569</c:v>
                </c:pt>
                <c:pt idx="10">
                  <c:v>445.87824164577916</c:v>
                </c:pt>
                <c:pt idx="11">
                  <c:v>555.14851177340813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91A-4168-B584-630719DFAB52}"/>
            </c:ext>
          </c:extLst>
        </c:ser>
        <c:ser>
          <c:idx val="10"/>
          <c:order val="10"/>
          <c:tx>
            <c:strRef>
              <c:f>'2008-2019 ЦТС М'!$L$38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М'!$L$39:$L$50</c:f>
              <c:numCache>
                <c:formatCode>0.00</c:formatCode>
                <c:ptCount val="12"/>
                <c:pt idx="0">
                  <c:v>559.80730726823822</c:v>
                </c:pt>
                <c:pt idx="1">
                  <c:v>217.14669376402588</c:v>
                </c:pt>
                <c:pt idx="2">
                  <c:v>130.55562820683869</c:v>
                </c:pt>
                <c:pt idx="3">
                  <c:v>0.56871090885579723</c:v>
                </c:pt>
                <c:pt idx="4">
                  <c:v>1.507631127614157</c:v>
                </c:pt>
                <c:pt idx="5">
                  <c:v>196.89580691996542</c:v>
                </c:pt>
                <c:pt idx="6">
                  <c:v>539.18689950594455</c:v>
                </c:pt>
                <c:pt idx="7">
                  <c:v>592.63311150694426</c:v>
                </c:pt>
                <c:pt idx="8">
                  <c:v>55.172095362123805</c:v>
                </c:pt>
                <c:pt idx="9">
                  <c:v>2015.0028743447779</c:v>
                </c:pt>
                <c:pt idx="10">
                  <c:v>2569.7673998878154</c:v>
                </c:pt>
                <c:pt idx="11">
                  <c:v>2347.2534277511677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91A-4168-B584-630719DFAB52}"/>
            </c:ext>
          </c:extLst>
        </c:ser>
        <c:ser>
          <c:idx val="11"/>
          <c:order val="11"/>
          <c:tx>
            <c:strRef>
              <c:f>'2008-2019 ЦТС М'!$M$38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М'!$A$39:$A$50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М'!$M$39:$M$50</c:f>
              <c:numCache>
                <c:formatCode>0.00</c:formatCode>
                <c:ptCount val="12"/>
                <c:pt idx="0">
                  <c:v>4536.37</c:v>
                </c:pt>
                <c:pt idx="1">
                  <c:v>2123.6</c:v>
                </c:pt>
                <c:pt idx="2">
                  <c:v>292.47000000000003</c:v>
                </c:pt>
                <c:pt idx="3">
                  <c:v>3541.29</c:v>
                </c:pt>
                <c:pt idx="4">
                  <c:v>65.02</c:v>
                </c:pt>
                <c:pt idx="5">
                  <c:v>1.0900000000000001</c:v>
                </c:pt>
                <c:pt idx="6">
                  <c:v>0</c:v>
                </c:pt>
                <c:pt idx="7">
                  <c:v>0.23</c:v>
                </c:pt>
                <c:pt idx="8">
                  <c:v>2334.42</c:v>
                </c:pt>
                <c:pt idx="9">
                  <c:v>2198.87</c:v>
                </c:pt>
                <c:pt idx="10">
                  <c:v>954.21</c:v>
                </c:pt>
                <c:pt idx="11">
                  <c:v>461.22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91A-4168-B584-630719DFA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80272"/>
        <c:axId val="1"/>
      </c:barChart>
      <c:catAx>
        <c:axId val="21228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7883064516129031"/>
              <c:y val="0.923379174852652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2802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75"/>
          <c:y val="0.24557956777996071"/>
          <c:w val="5.4435483870967749E-2"/>
          <c:h val="0.520628683693516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6" l="0.16" r="0.16" t="0.16" header="0.16" footer="0.16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2010г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'2010'!$B$4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'2010'!$B$5:$B$16</c:f>
              <c:numCache>
                <c:formatCode>0.00</c:formatCode>
                <c:ptCount val="12"/>
                <c:pt idx="0">
                  <c:v>3212.1948502304617</c:v>
                </c:pt>
                <c:pt idx="1">
                  <c:v>1241.0634419100163</c:v>
                </c:pt>
                <c:pt idx="2">
                  <c:v>2097.5043885534355</c:v>
                </c:pt>
                <c:pt idx="3">
                  <c:v>999.91001918371398</c:v>
                </c:pt>
                <c:pt idx="4">
                  <c:v>5575.3956557634529</c:v>
                </c:pt>
                <c:pt idx="5">
                  <c:v>580.56980422944457</c:v>
                </c:pt>
                <c:pt idx="6">
                  <c:v>1372.6908213582783</c:v>
                </c:pt>
                <c:pt idx="7">
                  <c:v>5908.3004512848029</c:v>
                </c:pt>
                <c:pt idx="8">
                  <c:v>230.81435836927358</c:v>
                </c:pt>
                <c:pt idx="9">
                  <c:v>804.92789865209954</c:v>
                </c:pt>
                <c:pt idx="10">
                  <c:v>1980.0588728444122</c:v>
                </c:pt>
                <c:pt idx="11">
                  <c:v>416.571732189481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3-46A7-88DD-CEFA927A99CB}"/>
            </c:ext>
          </c:extLst>
        </c:ser>
        <c:ser>
          <c:idx val="1"/>
          <c:order val="1"/>
          <c:tx>
            <c:strRef>
              <c:f>'2010'!$C$4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'2010'!$C$5:$C$16</c:f>
              <c:numCache>
                <c:formatCode>0.00</c:formatCode>
                <c:ptCount val="12"/>
                <c:pt idx="0">
                  <c:v>1501.8130663134589</c:v>
                </c:pt>
                <c:pt idx="1">
                  <c:v>1085.9991462910339</c:v>
                </c:pt>
                <c:pt idx="2">
                  <c:v>144.54535213757828</c:v>
                </c:pt>
                <c:pt idx="3">
                  <c:v>677.35514075051196</c:v>
                </c:pt>
                <c:pt idx="4">
                  <c:v>7134.0649009932749</c:v>
                </c:pt>
                <c:pt idx="5">
                  <c:v>2683.94377306364</c:v>
                </c:pt>
                <c:pt idx="6">
                  <c:v>1519.7709374232963</c:v>
                </c:pt>
                <c:pt idx="7">
                  <c:v>3673.8815036825722</c:v>
                </c:pt>
                <c:pt idx="8">
                  <c:v>231.54536698543228</c:v>
                </c:pt>
                <c:pt idx="9">
                  <c:v>763.19971333685658</c:v>
                </c:pt>
                <c:pt idx="10">
                  <c:v>159.76454197286262</c:v>
                </c:pt>
                <c:pt idx="11">
                  <c:v>1815.7930661499265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33-46A7-88DD-CEFA927A99CB}"/>
            </c:ext>
          </c:extLst>
        </c:ser>
        <c:ser>
          <c:idx val="2"/>
          <c:order val="2"/>
          <c:tx>
            <c:strRef>
              <c:f>'2010'!$D$4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'2010'!$D$5:$D$16</c:f>
              <c:numCache>
                <c:formatCode>0.00</c:formatCode>
                <c:ptCount val="12"/>
                <c:pt idx="0">
                  <c:v>615.72077316364096</c:v>
                </c:pt>
                <c:pt idx="1">
                  <c:v>193.71172064274253</c:v>
                </c:pt>
                <c:pt idx="2">
                  <c:v>0</c:v>
                </c:pt>
                <c:pt idx="3">
                  <c:v>4.7889193066918381</c:v>
                </c:pt>
                <c:pt idx="4">
                  <c:v>0</c:v>
                </c:pt>
                <c:pt idx="5">
                  <c:v>87.435106481604592</c:v>
                </c:pt>
                <c:pt idx="6">
                  <c:v>518.60779717950777</c:v>
                </c:pt>
                <c:pt idx="7">
                  <c:v>98.695723551347299</c:v>
                </c:pt>
                <c:pt idx="8">
                  <c:v>0.27079745943446376</c:v>
                </c:pt>
                <c:pt idx="9">
                  <c:v>660.80347566812191</c:v>
                </c:pt>
                <c:pt idx="10">
                  <c:v>1555.3086808716982</c:v>
                </c:pt>
                <c:pt idx="11">
                  <c:v>2232.3647983394076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33-46A7-88DD-CEFA927A99CB}"/>
            </c:ext>
          </c:extLst>
        </c:ser>
        <c:ser>
          <c:idx val="3"/>
          <c:order val="3"/>
          <c:tx>
            <c:strRef>
              <c:f>'2010'!$E$4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'2010'!$E$5:$E$16</c:f>
              <c:numCache>
                <c:formatCode>0.00</c:formatCode>
                <c:ptCount val="12"/>
                <c:pt idx="0">
                  <c:v>149.8783441103545</c:v>
                </c:pt>
                <c:pt idx="1">
                  <c:v>752.80341540191444</c:v>
                </c:pt>
                <c:pt idx="2">
                  <c:v>0</c:v>
                </c:pt>
                <c:pt idx="3">
                  <c:v>196.83</c:v>
                </c:pt>
                <c:pt idx="4">
                  <c:v>72.400000000000006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142.50126177379158</c:v>
                </c:pt>
                <c:pt idx="10">
                  <c:v>342.85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33-46A7-88DD-CEFA927A9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76952"/>
        <c:axId val="1"/>
      </c:lineChart>
      <c:catAx>
        <c:axId val="21287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76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2011г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'2011'!$B$4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'2011'!$B$5:$B$16</c:f>
              <c:numCache>
                <c:formatCode>0.00</c:formatCode>
                <c:ptCount val="12"/>
                <c:pt idx="0">
                  <c:v>1044.8750385411274</c:v>
                </c:pt>
                <c:pt idx="1">
                  <c:v>1622.6976182550993</c:v>
                </c:pt>
                <c:pt idx="2">
                  <c:v>225.69917510037652</c:v>
                </c:pt>
                <c:pt idx="3">
                  <c:v>416.73842086254422</c:v>
                </c:pt>
                <c:pt idx="4">
                  <c:v>315.03535067327414</c:v>
                </c:pt>
                <c:pt idx="5">
                  <c:v>2050.426678464868</c:v>
                </c:pt>
                <c:pt idx="6">
                  <c:v>133.83823524070525</c:v>
                </c:pt>
                <c:pt idx="7">
                  <c:v>674.81159712195097</c:v>
                </c:pt>
                <c:pt idx="8">
                  <c:v>1071.0075183840281</c:v>
                </c:pt>
                <c:pt idx="9">
                  <c:v>1383.5804963363994</c:v>
                </c:pt>
                <c:pt idx="10">
                  <c:v>720.97243928480418</c:v>
                </c:pt>
                <c:pt idx="11">
                  <c:v>88.712765535709934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FE-4E69-8E4E-4942AD4C7BF4}"/>
            </c:ext>
          </c:extLst>
        </c:ser>
        <c:ser>
          <c:idx val="1"/>
          <c:order val="1"/>
          <c:tx>
            <c:strRef>
              <c:f>'2011'!$C$4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'2011'!$C$5:$C$16</c:f>
              <c:numCache>
                <c:formatCode>0.00</c:formatCode>
                <c:ptCount val="12"/>
                <c:pt idx="0">
                  <c:v>985.78833006225477</c:v>
                </c:pt>
                <c:pt idx="1">
                  <c:v>1865.0798917358809</c:v>
                </c:pt>
                <c:pt idx="2">
                  <c:v>891.65893177439239</c:v>
                </c:pt>
                <c:pt idx="3">
                  <c:v>1173.6052538561387</c:v>
                </c:pt>
                <c:pt idx="4">
                  <c:v>773.37660703666893</c:v>
                </c:pt>
                <c:pt idx="5">
                  <c:v>393.88785594352083</c:v>
                </c:pt>
                <c:pt idx="6">
                  <c:v>0.24371771349101781</c:v>
                </c:pt>
                <c:pt idx="7">
                  <c:v>189.50364536029076</c:v>
                </c:pt>
                <c:pt idx="8">
                  <c:v>283.75656016872881</c:v>
                </c:pt>
                <c:pt idx="9">
                  <c:v>4174.8215481793468</c:v>
                </c:pt>
                <c:pt idx="10">
                  <c:v>2039.1080889794125</c:v>
                </c:pt>
                <c:pt idx="11">
                  <c:v>28.722790264635808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FE-4E69-8E4E-4942AD4C7BF4}"/>
            </c:ext>
          </c:extLst>
        </c:ser>
        <c:ser>
          <c:idx val="2"/>
          <c:order val="2"/>
          <c:tx>
            <c:strRef>
              <c:f>'2011'!$D$4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'2011'!$D$5:$D$16</c:f>
              <c:numCache>
                <c:formatCode>0.00</c:formatCode>
                <c:ptCount val="12"/>
                <c:pt idx="0">
                  <c:v>10.782500000000001</c:v>
                </c:pt>
                <c:pt idx="1">
                  <c:v>0</c:v>
                </c:pt>
                <c:pt idx="2">
                  <c:v>104.35127807097103</c:v>
                </c:pt>
                <c:pt idx="3">
                  <c:v>1.3138776062007642</c:v>
                </c:pt>
                <c:pt idx="4">
                  <c:v>45.425111263305929</c:v>
                </c:pt>
                <c:pt idx="5">
                  <c:v>8.3069374710032662</c:v>
                </c:pt>
                <c:pt idx="6">
                  <c:v>51.4</c:v>
                </c:pt>
                <c:pt idx="7">
                  <c:v>420.890007852331</c:v>
                </c:pt>
                <c:pt idx="8">
                  <c:v>451.06783321573181</c:v>
                </c:pt>
                <c:pt idx="9">
                  <c:v>0</c:v>
                </c:pt>
                <c:pt idx="10">
                  <c:v>33.17</c:v>
                </c:pt>
                <c:pt idx="11">
                  <c:v>19.940800000000003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FE-4E69-8E4E-4942AD4C7BF4}"/>
            </c:ext>
          </c:extLst>
        </c:ser>
        <c:ser>
          <c:idx val="3"/>
          <c:order val="3"/>
          <c:tx>
            <c:strRef>
              <c:f>'2011'!$E$4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'2011'!$E$5:$E$16</c:f>
              <c:numCache>
                <c:formatCode>0.00</c:formatCode>
                <c:ptCount val="12"/>
                <c:pt idx="0">
                  <c:v>18.75</c:v>
                </c:pt>
                <c:pt idx="1">
                  <c:v>3.3414216908425853</c:v>
                </c:pt>
                <c:pt idx="2">
                  <c:v>0</c:v>
                </c:pt>
                <c:pt idx="3">
                  <c:v>81.58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73.161213215329084</c:v>
                </c:pt>
                <c:pt idx="9">
                  <c:v>3.7604971539119667E-2</c:v>
                </c:pt>
                <c:pt idx="10">
                  <c:v>668.67</c:v>
                </c:pt>
                <c:pt idx="11">
                  <c:v>31.696666666666665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FE-4E69-8E4E-4942AD4C7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79248"/>
        <c:axId val="1"/>
      </c:lineChart>
      <c:catAx>
        <c:axId val="21287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128792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2012г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'2012'!$B$4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'2012'!$B$5:$B$16</c:f>
              <c:numCache>
                <c:formatCode>0.00</c:formatCode>
                <c:ptCount val="12"/>
                <c:pt idx="0">
                  <c:v>279.53730492797308</c:v>
                </c:pt>
                <c:pt idx="1">
                  <c:v>216.89820007596796</c:v>
                </c:pt>
                <c:pt idx="2">
                  <c:v>220.85290926443997</c:v>
                </c:pt>
                <c:pt idx="3">
                  <c:v>31.449409227869808</c:v>
                </c:pt>
                <c:pt idx="4">
                  <c:v>114.00260732565496</c:v>
                </c:pt>
                <c:pt idx="5">
                  <c:v>55.691950658460598</c:v>
                </c:pt>
                <c:pt idx="6">
                  <c:v>145.84447131023006</c:v>
                </c:pt>
                <c:pt idx="7">
                  <c:v>26.464857412818056</c:v>
                </c:pt>
                <c:pt idx="8">
                  <c:v>419.96432782959477</c:v>
                </c:pt>
                <c:pt idx="9">
                  <c:v>1352.3240085400762</c:v>
                </c:pt>
                <c:pt idx="10">
                  <c:v>802.26</c:v>
                </c:pt>
                <c:pt idx="11">
                  <c:v>454.44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EA-4FC6-8BA7-5D0B155F0369}"/>
            </c:ext>
          </c:extLst>
        </c:ser>
        <c:ser>
          <c:idx val="1"/>
          <c:order val="1"/>
          <c:tx>
            <c:strRef>
              <c:f>'2012'!$C$4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'2012'!$C$5:$C$16</c:f>
              <c:numCache>
                <c:formatCode>0.00</c:formatCode>
                <c:ptCount val="12"/>
                <c:pt idx="0">
                  <c:v>181.61568864587247</c:v>
                </c:pt>
                <c:pt idx="1">
                  <c:v>257.24509652869796</c:v>
                </c:pt>
                <c:pt idx="2">
                  <c:v>2252.2686701765369</c:v>
                </c:pt>
                <c:pt idx="3">
                  <c:v>10.71</c:v>
                </c:pt>
                <c:pt idx="4">
                  <c:v>383.44</c:v>
                </c:pt>
                <c:pt idx="5">
                  <c:v>36.075708987017521</c:v>
                </c:pt>
                <c:pt idx="6">
                  <c:v>282.30657357275049</c:v>
                </c:pt>
                <c:pt idx="7">
                  <c:v>61.449822297444562</c:v>
                </c:pt>
                <c:pt idx="8">
                  <c:v>184.77</c:v>
                </c:pt>
                <c:pt idx="9">
                  <c:v>593.11666715250067</c:v>
                </c:pt>
                <c:pt idx="10">
                  <c:v>53.497883905634914</c:v>
                </c:pt>
                <c:pt idx="11">
                  <c:v>103.28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EA-4FC6-8BA7-5D0B155F0369}"/>
            </c:ext>
          </c:extLst>
        </c:ser>
        <c:ser>
          <c:idx val="2"/>
          <c:order val="2"/>
          <c:tx>
            <c:strRef>
              <c:f>'2012'!$D$4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'2012'!$D$5:$D$16</c:f>
              <c:numCache>
                <c:formatCode>0.00</c:formatCode>
                <c:ptCount val="12"/>
                <c:pt idx="0">
                  <c:v>50</c:v>
                </c:pt>
                <c:pt idx="1">
                  <c:v>69.438976399176141</c:v>
                </c:pt>
                <c:pt idx="2">
                  <c:v>0</c:v>
                </c:pt>
                <c:pt idx="3">
                  <c:v>101.06843502359985</c:v>
                </c:pt>
                <c:pt idx="4">
                  <c:v>270.56666666666672</c:v>
                </c:pt>
                <c:pt idx="5">
                  <c:v>13</c:v>
                </c:pt>
                <c:pt idx="6">
                  <c:v>611.35415075633159</c:v>
                </c:pt>
                <c:pt idx="7">
                  <c:v>93.710395706343675</c:v>
                </c:pt>
                <c:pt idx="8">
                  <c:v>330.75115698911497</c:v>
                </c:pt>
                <c:pt idx="9">
                  <c:v>5.0035277781425984</c:v>
                </c:pt>
                <c:pt idx="10">
                  <c:v>25.52575441075582</c:v>
                </c:pt>
                <c:pt idx="11">
                  <c:v>76.69224590392399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EA-4FC6-8BA7-5D0B155F0369}"/>
            </c:ext>
          </c:extLst>
        </c:ser>
        <c:ser>
          <c:idx val="3"/>
          <c:order val="3"/>
          <c:tx>
            <c:strRef>
              <c:f>'2012'!$E$4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'2012'!$E$5:$E$16</c:f>
              <c:numCache>
                <c:formatCode>0.00</c:formatCode>
                <c:ptCount val="12"/>
                <c:pt idx="0">
                  <c:v>3.1</c:v>
                </c:pt>
                <c:pt idx="1">
                  <c:v>0</c:v>
                </c:pt>
                <c:pt idx="2">
                  <c:v>554.5</c:v>
                </c:pt>
                <c:pt idx="3">
                  <c:v>83.35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250.99377207762501</c:v>
                </c:pt>
                <c:pt idx="9">
                  <c:v>849.02916666666658</c:v>
                </c:pt>
                <c:pt idx="10">
                  <c:v>0</c:v>
                </c:pt>
                <c:pt idx="11">
                  <c:v>27.813333333333329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EA-4FC6-8BA7-5D0B155F0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69864"/>
        <c:axId val="1"/>
      </c:lineChart>
      <c:catAx>
        <c:axId val="27716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69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2013г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'2013'!$B$4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'2013'!$B$5:$B$16</c:f>
              <c:numCache>
                <c:formatCode>0.00</c:formatCode>
                <c:ptCount val="12"/>
                <c:pt idx="0">
                  <c:v>161.37809441615175</c:v>
                </c:pt>
                <c:pt idx="1">
                  <c:v>807.53</c:v>
                </c:pt>
                <c:pt idx="2">
                  <c:v>96.66</c:v>
                </c:pt>
                <c:pt idx="3">
                  <c:v>927.18</c:v>
                </c:pt>
                <c:pt idx="4">
                  <c:v>59.710386930641917</c:v>
                </c:pt>
                <c:pt idx="5">
                  <c:v>29.124321177795007</c:v>
                </c:pt>
                <c:pt idx="6">
                  <c:v>126.78766628786754</c:v>
                </c:pt>
                <c:pt idx="7">
                  <c:v>83.44</c:v>
                </c:pt>
                <c:pt idx="8">
                  <c:v>215.5040744556988</c:v>
                </c:pt>
                <c:pt idx="9">
                  <c:v>315.00594699549305</c:v>
                </c:pt>
                <c:pt idx="10">
                  <c:v>186.60442776788949</c:v>
                </c:pt>
                <c:pt idx="11">
                  <c:v>130.29697342286272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EE-43A7-A78B-79FA5E1218DE}"/>
            </c:ext>
          </c:extLst>
        </c:ser>
        <c:ser>
          <c:idx val="1"/>
          <c:order val="1"/>
          <c:tx>
            <c:strRef>
              <c:f>'2013'!$C$4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'2013'!$C$5:$C$16</c:f>
              <c:numCache>
                <c:formatCode>0.00</c:formatCode>
                <c:ptCount val="12"/>
                <c:pt idx="0">
                  <c:v>1799.1366959331353</c:v>
                </c:pt>
                <c:pt idx="1">
                  <c:v>28.98</c:v>
                </c:pt>
                <c:pt idx="2">
                  <c:v>1.04</c:v>
                </c:pt>
                <c:pt idx="3">
                  <c:v>48.15</c:v>
                </c:pt>
                <c:pt idx="4">
                  <c:v>60.123929479014919</c:v>
                </c:pt>
                <c:pt idx="5">
                  <c:v>466.14</c:v>
                </c:pt>
                <c:pt idx="6">
                  <c:v>186.63555574040072</c:v>
                </c:pt>
                <c:pt idx="7">
                  <c:v>190.73</c:v>
                </c:pt>
                <c:pt idx="8">
                  <c:v>167.79206032490922</c:v>
                </c:pt>
                <c:pt idx="9">
                  <c:v>2131.67</c:v>
                </c:pt>
                <c:pt idx="10">
                  <c:v>4848.7393111163437</c:v>
                </c:pt>
                <c:pt idx="11">
                  <c:v>274.43321238872579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EE-43A7-A78B-79FA5E1218DE}"/>
            </c:ext>
          </c:extLst>
        </c:ser>
        <c:ser>
          <c:idx val="2"/>
          <c:order val="2"/>
          <c:tx>
            <c:strRef>
              <c:f>'2013'!$D$4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'2013'!$D$5:$D$16</c:f>
              <c:numCache>
                <c:formatCode>0.00</c:formatCode>
                <c:ptCount val="12"/>
                <c:pt idx="0">
                  <c:v>182.41</c:v>
                </c:pt>
                <c:pt idx="1">
                  <c:v>188.60618919998839</c:v>
                </c:pt>
                <c:pt idx="2">
                  <c:v>20.58</c:v>
                </c:pt>
                <c:pt idx="3">
                  <c:v>13.19</c:v>
                </c:pt>
                <c:pt idx="4">
                  <c:v>16.38</c:v>
                </c:pt>
                <c:pt idx="5">
                  <c:v>0.30334425316948282</c:v>
                </c:pt>
                <c:pt idx="6">
                  <c:v>68</c:v>
                </c:pt>
                <c:pt idx="7">
                  <c:v>136.80000000000001</c:v>
                </c:pt>
                <c:pt idx="8">
                  <c:v>11.75</c:v>
                </c:pt>
                <c:pt idx="9">
                  <c:v>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EE-43A7-A78B-79FA5E1218DE}"/>
            </c:ext>
          </c:extLst>
        </c:ser>
        <c:ser>
          <c:idx val="3"/>
          <c:order val="3"/>
          <c:tx>
            <c:strRef>
              <c:f>'2013'!$E$4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'2013'!$E$5:$E$16</c:f>
              <c:numCache>
                <c:formatCode>0.00</c:formatCode>
                <c:ptCount val="12"/>
                <c:pt idx="0">
                  <c:v>111.4</c:v>
                </c:pt>
                <c:pt idx="1">
                  <c:v>0</c:v>
                </c:pt>
                <c:pt idx="2">
                  <c:v>116.65</c:v>
                </c:pt>
                <c:pt idx="3">
                  <c:v>905.43</c:v>
                </c:pt>
                <c:pt idx="4">
                  <c:v>362.75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110.27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EE-43A7-A78B-79FA5E121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72160"/>
        <c:axId val="1"/>
      </c:lineChart>
      <c:catAx>
        <c:axId val="27717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72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2014г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'2014'!$B$4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'2014'!$B$5:$B$16</c:f>
              <c:numCache>
                <c:formatCode>0.00</c:formatCode>
                <c:ptCount val="12"/>
                <c:pt idx="0">
                  <c:v>467.38401956581708</c:v>
                </c:pt>
                <c:pt idx="1">
                  <c:v>274.56</c:v>
                </c:pt>
                <c:pt idx="2">
                  <c:v>26.21</c:v>
                </c:pt>
                <c:pt idx="3">
                  <c:v>42.46</c:v>
                </c:pt>
                <c:pt idx="4">
                  <c:v>25.733629305693224</c:v>
                </c:pt>
                <c:pt idx="5">
                  <c:v>191.5</c:v>
                </c:pt>
                <c:pt idx="6">
                  <c:v>1377.4602905876488</c:v>
                </c:pt>
                <c:pt idx="7">
                  <c:v>999.9884176744946</c:v>
                </c:pt>
                <c:pt idx="8">
                  <c:v>55.763653084526091</c:v>
                </c:pt>
                <c:pt idx="9">
                  <c:v>298.2201901425276</c:v>
                </c:pt>
                <c:pt idx="10">
                  <c:v>317.60000000000002</c:v>
                </c:pt>
                <c:pt idx="11">
                  <c:v>70.729540794134067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3E-4008-BA85-9795DF8F0465}"/>
            </c:ext>
          </c:extLst>
        </c:ser>
        <c:ser>
          <c:idx val="1"/>
          <c:order val="1"/>
          <c:tx>
            <c:strRef>
              <c:f>'2014'!$C$4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'2014'!$C$5:$C$16</c:f>
              <c:numCache>
                <c:formatCode>0.00</c:formatCode>
                <c:ptCount val="12"/>
                <c:pt idx="0">
                  <c:v>379.44</c:v>
                </c:pt>
                <c:pt idx="1">
                  <c:v>216.75</c:v>
                </c:pt>
                <c:pt idx="2">
                  <c:v>118.1</c:v>
                </c:pt>
                <c:pt idx="3">
                  <c:v>107.78</c:v>
                </c:pt>
                <c:pt idx="4">
                  <c:v>106.65</c:v>
                </c:pt>
                <c:pt idx="5">
                  <c:v>20.03</c:v>
                </c:pt>
                <c:pt idx="6">
                  <c:v>162.21</c:v>
                </c:pt>
                <c:pt idx="7">
                  <c:v>1987.16</c:v>
                </c:pt>
                <c:pt idx="8">
                  <c:v>748.23744576898343</c:v>
                </c:pt>
                <c:pt idx="9">
                  <c:v>1178.6728688454998</c:v>
                </c:pt>
                <c:pt idx="10">
                  <c:v>2577.4299999999998</c:v>
                </c:pt>
                <c:pt idx="11">
                  <c:v>1162.31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3E-4008-BA85-9795DF8F0465}"/>
            </c:ext>
          </c:extLst>
        </c:ser>
        <c:ser>
          <c:idx val="2"/>
          <c:order val="2"/>
          <c:tx>
            <c:strRef>
              <c:f>'2014'!$D$4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'2014'!$D$5:$D$16</c:f>
              <c:numCache>
                <c:formatCode>0.00</c:formatCode>
                <c:ptCount val="12"/>
                <c:pt idx="0">
                  <c:v>0</c:v>
                </c:pt>
                <c:pt idx="1">
                  <c:v>18.73</c:v>
                </c:pt>
                <c:pt idx="2">
                  <c:v>1.43</c:v>
                </c:pt>
                <c:pt idx="3">
                  <c:v>0</c:v>
                </c:pt>
                <c:pt idx="4">
                  <c:v>26.921907612812497</c:v>
                </c:pt>
                <c:pt idx="5">
                  <c:v>2.58</c:v>
                </c:pt>
                <c:pt idx="6">
                  <c:v>220.5</c:v>
                </c:pt>
                <c:pt idx="7">
                  <c:v>113.55</c:v>
                </c:pt>
                <c:pt idx="8">
                  <c:v>5.04</c:v>
                </c:pt>
                <c:pt idx="9">
                  <c:v>71.849999999999994</c:v>
                </c:pt>
                <c:pt idx="10">
                  <c:v>0</c:v>
                </c:pt>
                <c:pt idx="11">
                  <c:v>80.071945398183232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3E-4008-BA85-9795DF8F0465}"/>
            </c:ext>
          </c:extLst>
        </c:ser>
        <c:ser>
          <c:idx val="3"/>
          <c:order val="3"/>
          <c:tx>
            <c:strRef>
              <c:f>'2014'!$E$4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'2014'!$E$5:$E$16</c:f>
              <c:numCache>
                <c:formatCode>0.00</c:formatCode>
                <c:ptCount val="12"/>
                <c:pt idx="0">
                  <c:v>174.1</c:v>
                </c:pt>
                <c:pt idx="1">
                  <c:v>97.06</c:v>
                </c:pt>
                <c:pt idx="2">
                  <c:v>0</c:v>
                </c:pt>
                <c:pt idx="3">
                  <c:v>53.6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12.52</c:v>
                </c:pt>
                <c:pt idx="9">
                  <c:v>157.43</c:v>
                </c:pt>
                <c:pt idx="10">
                  <c:v>831.38</c:v>
                </c:pt>
                <c:pt idx="11">
                  <c:v>18.620583083025284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3E-4008-BA85-9795DF8F0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74456"/>
        <c:axId val="1"/>
      </c:lineChart>
      <c:catAx>
        <c:axId val="27717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744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2015г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'2015'!$B$4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'2015'!$B$5:$B$16</c:f>
              <c:numCache>
                <c:formatCode>0.00</c:formatCode>
                <c:ptCount val="12"/>
                <c:pt idx="0">
                  <c:v>23.94</c:v>
                </c:pt>
                <c:pt idx="1">
                  <c:v>922.25409684931401</c:v>
                </c:pt>
                <c:pt idx="2">
                  <c:v>378.48360846326705</c:v>
                </c:pt>
                <c:pt idx="3">
                  <c:v>295.04000000000002</c:v>
                </c:pt>
                <c:pt idx="4">
                  <c:v>10.665115250991756</c:v>
                </c:pt>
                <c:pt idx="5">
                  <c:v>68.605117148149915</c:v>
                </c:pt>
                <c:pt idx="6">
                  <c:v>74.563198119621092</c:v>
                </c:pt>
                <c:pt idx="7">
                  <c:v>74.2</c:v>
                </c:pt>
                <c:pt idx="8">
                  <c:v>347.07</c:v>
                </c:pt>
                <c:pt idx="9">
                  <c:v>95.59</c:v>
                </c:pt>
                <c:pt idx="10">
                  <c:v>1531.4</c:v>
                </c:pt>
                <c:pt idx="11">
                  <c:v>171.21153828356483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63-4D22-908D-10004EBC66CC}"/>
            </c:ext>
          </c:extLst>
        </c:ser>
        <c:ser>
          <c:idx val="1"/>
          <c:order val="1"/>
          <c:tx>
            <c:strRef>
              <c:f>'2015'!$C$4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'2015'!$C$5:$C$16</c:f>
              <c:numCache>
                <c:formatCode>0.00</c:formatCode>
                <c:ptCount val="12"/>
                <c:pt idx="0">
                  <c:v>963.78</c:v>
                </c:pt>
                <c:pt idx="1">
                  <c:v>229.96803403053008</c:v>
                </c:pt>
                <c:pt idx="2">
                  <c:v>61.75</c:v>
                </c:pt>
                <c:pt idx="3">
                  <c:v>1344.5729251272778</c:v>
                </c:pt>
                <c:pt idx="4">
                  <c:v>625.75</c:v>
                </c:pt>
                <c:pt idx="5">
                  <c:v>114.86758486277944</c:v>
                </c:pt>
                <c:pt idx="6">
                  <c:v>49.000093065864405</c:v>
                </c:pt>
                <c:pt idx="7">
                  <c:v>326.77</c:v>
                </c:pt>
                <c:pt idx="8">
                  <c:v>631.63</c:v>
                </c:pt>
                <c:pt idx="9">
                  <c:v>1402.62</c:v>
                </c:pt>
                <c:pt idx="10">
                  <c:v>2076.04</c:v>
                </c:pt>
                <c:pt idx="11">
                  <c:v>1184.7451515644852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63-4D22-908D-10004EBC66CC}"/>
            </c:ext>
          </c:extLst>
        </c:ser>
        <c:ser>
          <c:idx val="2"/>
          <c:order val="2"/>
          <c:tx>
            <c:strRef>
              <c:f>'2015'!$D$4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'2015'!$D$5:$D$16</c:f>
              <c:numCache>
                <c:formatCode>0.00</c:formatCode>
                <c:ptCount val="12"/>
                <c:pt idx="0">
                  <c:v>33.08</c:v>
                </c:pt>
                <c:pt idx="1">
                  <c:v>854.00270282713882</c:v>
                </c:pt>
                <c:pt idx="2">
                  <c:v>0</c:v>
                </c:pt>
                <c:pt idx="3">
                  <c:v>48</c:v>
                </c:pt>
                <c:pt idx="4">
                  <c:v>173.38367139052076</c:v>
                </c:pt>
                <c:pt idx="5">
                  <c:v>53.5</c:v>
                </c:pt>
                <c:pt idx="6">
                  <c:v>0</c:v>
                </c:pt>
                <c:pt idx="7">
                  <c:v>0</c:v>
                </c:pt>
                <c:pt idx="8">
                  <c:v>3.6</c:v>
                </c:pt>
                <c:pt idx="9">
                  <c:v>6.9394278244309158</c:v>
                </c:pt>
                <c:pt idx="10">
                  <c:v>0.02</c:v>
                </c:pt>
                <c:pt idx="11">
                  <c:v>5.4470488002728287E-2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63-4D22-908D-10004EBC66CC}"/>
            </c:ext>
          </c:extLst>
        </c:ser>
        <c:ser>
          <c:idx val="3"/>
          <c:order val="3"/>
          <c:tx>
            <c:strRef>
              <c:f>'2015'!$E$4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'2015'!$E$5:$E$16</c:f>
              <c:numCache>
                <c:formatCode>0.00</c:formatCode>
                <c:ptCount val="12"/>
                <c:pt idx="0">
                  <c:v>10.56</c:v>
                </c:pt>
                <c:pt idx="1">
                  <c:v>16.5</c:v>
                </c:pt>
                <c:pt idx="2">
                  <c:v>68.56</c:v>
                </c:pt>
                <c:pt idx="3">
                  <c:v>121.37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166.27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63-4D22-908D-10004EBC6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76752"/>
        <c:axId val="1"/>
      </c:lineChart>
      <c:catAx>
        <c:axId val="27717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76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2016г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6035056035169"/>
          <c:y val="0.12727284026353006"/>
          <c:w val="0.8708616311678905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'2016'!$B$4</c:f>
              <c:strCache>
                <c:ptCount val="1"/>
                <c:pt idx="0">
                  <c:v>ЦТС
1 р-н; м³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'2016'!$B$5:$B$16</c:f>
              <c:numCache>
                <c:formatCode>0.00</c:formatCode>
                <c:ptCount val="12"/>
                <c:pt idx="0">
                  <c:v>8.2903377217624019</c:v>
                </c:pt>
                <c:pt idx="1">
                  <c:v>107.14013373933312</c:v>
                </c:pt>
                <c:pt idx="2">
                  <c:v>29.070108283673559</c:v>
                </c:pt>
                <c:pt idx="3">
                  <c:v>21.167870601291739</c:v>
                </c:pt>
                <c:pt idx="4">
                  <c:v>419.38134303426688</c:v>
                </c:pt>
                <c:pt idx="5">
                  <c:v>131.78945967994613</c:v>
                </c:pt>
                <c:pt idx="6">
                  <c:v>35.717136635024865</c:v>
                </c:pt>
                <c:pt idx="7">
                  <c:v>267.23369067771176</c:v>
                </c:pt>
                <c:pt idx="8">
                  <c:v>380.01024635683893</c:v>
                </c:pt>
                <c:pt idx="9">
                  <c:v>20.725831668764773</c:v>
                </c:pt>
                <c:pt idx="10">
                  <c:v>127.26016799435554</c:v>
                </c:pt>
                <c:pt idx="11">
                  <c:v>148.16687590645739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EB-4755-954A-BC7D21026CCD}"/>
            </c:ext>
          </c:extLst>
        </c:ser>
        <c:ser>
          <c:idx val="1"/>
          <c:order val="1"/>
          <c:tx>
            <c:strRef>
              <c:f>'2016'!$C$4</c:f>
              <c:strCache>
                <c:ptCount val="1"/>
                <c:pt idx="0">
                  <c:v>ЦТС
2 р-н; м³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'2016'!$C$5:$C$16</c:f>
              <c:numCache>
                <c:formatCode>0.00</c:formatCode>
                <c:ptCount val="12"/>
                <c:pt idx="0">
                  <c:v>655.32620354511107</c:v>
                </c:pt>
                <c:pt idx="1">
                  <c:v>853.22502291529713</c:v>
                </c:pt>
                <c:pt idx="2">
                  <c:v>310.60697989924023</c:v>
                </c:pt>
                <c:pt idx="3">
                  <c:v>567.0124631995327</c:v>
                </c:pt>
                <c:pt idx="4">
                  <c:v>236.94047407991158</c:v>
                </c:pt>
                <c:pt idx="5">
                  <c:v>2362.3541363896788</c:v>
                </c:pt>
                <c:pt idx="6">
                  <c:v>43.587437791294803</c:v>
                </c:pt>
                <c:pt idx="7">
                  <c:v>488.51731880697281</c:v>
                </c:pt>
                <c:pt idx="8">
                  <c:v>559.82088735099546</c:v>
                </c:pt>
                <c:pt idx="9">
                  <c:v>806.40748880433614</c:v>
                </c:pt>
                <c:pt idx="10">
                  <c:v>844.28896996585115</c:v>
                </c:pt>
                <c:pt idx="11">
                  <c:v>609.89193806296089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EB-4755-954A-BC7D21026CCD}"/>
            </c:ext>
          </c:extLst>
        </c:ser>
        <c:ser>
          <c:idx val="2"/>
          <c:order val="2"/>
          <c:tx>
            <c:strRef>
              <c:f>'2016'!$D$4</c:f>
              <c:strCache>
                <c:ptCount val="1"/>
                <c:pt idx="0">
                  <c:v>котельные
1 р-н; м³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'2016'!$D$5:$D$16</c:f>
              <c:numCache>
                <c:formatCode>0.00</c:formatCode>
                <c:ptCount val="12"/>
                <c:pt idx="0">
                  <c:v>122.36</c:v>
                </c:pt>
                <c:pt idx="1">
                  <c:v>32.565573581880066</c:v>
                </c:pt>
                <c:pt idx="2">
                  <c:v>0</c:v>
                </c:pt>
                <c:pt idx="3">
                  <c:v>5.5638070083206959</c:v>
                </c:pt>
                <c:pt idx="4">
                  <c:v>4.1333333333333337</c:v>
                </c:pt>
                <c:pt idx="5">
                  <c:v>10.69</c:v>
                </c:pt>
                <c:pt idx="6">
                  <c:v>22.031117598277884</c:v>
                </c:pt>
                <c:pt idx="7">
                  <c:v>1.1975875541758902</c:v>
                </c:pt>
                <c:pt idx="8">
                  <c:v>88.501833943341907</c:v>
                </c:pt>
                <c:pt idx="9">
                  <c:v>0.29733657538764741</c:v>
                </c:pt>
                <c:pt idx="10">
                  <c:v>0</c:v>
                </c:pt>
                <c:pt idx="11">
                  <c:v>2.59949278930767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EB-4755-954A-BC7D21026CCD}"/>
            </c:ext>
          </c:extLst>
        </c:ser>
        <c:ser>
          <c:idx val="3"/>
          <c:order val="3"/>
          <c:tx>
            <c:strRef>
              <c:f>'2016'!$E$4</c:f>
              <c:strCache>
                <c:ptCount val="1"/>
                <c:pt idx="0">
                  <c:v>котельные
2 р-н; м³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'2016'!$E$5:$E$16</c:f>
              <c:numCache>
                <c:formatCode>0.00</c:formatCode>
                <c:ptCount val="12"/>
                <c:pt idx="0">
                  <c:v>392.88487352991513</c:v>
                </c:pt>
                <c:pt idx="1">
                  <c:v>0</c:v>
                </c:pt>
                <c:pt idx="2">
                  <c:v>29.9</c:v>
                </c:pt>
                <c:pt idx="3">
                  <c:v>16.794</c:v>
                </c:pt>
                <c:pt idx="4">
                  <c:v>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28.408910010859593</c:v>
                </c:pt>
                <c:pt idx="9">
                  <c:v>0</c:v>
                </c:pt>
                <c:pt idx="10">
                  <c:v>4.69034958301063E-2</c:v>
                </c:pt>
                <c:pt idx="11">
                  <c:v>5.2786136413587164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EB-4755-954A-BC7D21026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179048"/>
        <c:axId val="1"/>
      </c:lineChart>
      <c:catAx>
        <c:axId val="27717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50993412247310144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77179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827814569536423"/>
          <c:y val="0.92181818181818187"/>
          <c:w val="0.5645695364238411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CC00"/>
  </sheetPr>
  <sheetViews>
    <sheetView zoomScale="136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722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644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2</xdr:row>
      <xdr:rowOff>95250</xdr:rowOff>
    </xdr:from>
    <xdr:to>
      <xdr:col>20</xdr:col>
      <xdr:colOff>390525</xdr:colOff>
      <xdr:row>31</xdr:row>
      <xdr:rowOff>95250</xdr:rowOff>
    </xdr:to>
    <xdr:graphicFrame macro="">
      <xdr:nvGraphicFramePr>
        <xdr:cNvPr id="1746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523875</xdr:colOff>
      <xdr:row>6</xdr:row>
      <xdr:rowOff>0</xdr:rowOff>
    </xdr:from>
    <xdr:to>
      <xdr:col>25</xdr:col>
      <xdr:colOff>180975</xdr:colOff>
      <xdr:row>38</xdr:row>
      <xdr:rowOff>9525</xdr:rowOff>
    </xdr:to>
    <xdr:graphicFrame macro="">
      <xdr:nvGraphicFramePr>
        <xdr:cNvPr id="18838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200025</xdr:colOff>
      <xdr:row>4</xdr:row>
      <xdr:rowOff>28575</xdr:rowOff>
    </xdr:from>
    <xdr:to>
      <xdr:col>4</xdr:col>
      <xdr:colOff>609600</xdr:colOff>
      <xdr:row>4</xdr:row>
      <xdr:rowOff>114300</xdr:rowOff>
    </xdr:to>
    <xdr:sp macro="" textlink="">
      <xdr:nvSpPr>
        <xdr:cNvPr id="2" name="Минус 1"/>
        <xdr:cNvSpPr/>
      </xdr:nvSpPr>
      <xdr:spPr>
        <a:xfrm>
          <a:off x="3476625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5</xdr:row>
      <xdr:rowOff>28575</xdr:rowOff>
    </xdr:from>
    <xdr:to>
      <xdr:col>4</xdr:col>
      <xdr:colOff>600075</xdr:colOff>
      <xdr:row>5</xdr:row>
      <xdr:rowOff>114300</xdr:rowOff>
    </xdr:to>
    <xdr:sp macro="" textlink="">
      <xdr:nvSpPr>
        <xdr:cNvPr id="4" name="Минус 3"/>
        <xdr:cNvSpPr/>
      </xdr:nvSpPr>
      <xdr:spPr>
        <a:xfrm>
          <a:off x="3467100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6</xdr:row>
      <xdr:rowOff>28575</xdr:rowOff>
    </xdr:from>
    <xdr:to>
      <xdr:col>4</xdr:col>
      <xdr:colOff>600075</xdr:colOff>
      <xdr:row>6</xdr:row>
      <xdr:rowOff>114300</xdr:rowOff>
    </xdr:to>
    <xdr:sp macro="" textlink="">
      <xdr:nvSpPr>
        <xdr:cNvPr id="5" name="Минус 4"/>
        <xdr:cNvSpPr/>
      </xdr:nvSpPr>
      <xdr:spPr>
        <a:xfrm>
          <a:off x="3467100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7</xdr:row>
      <xdr:rowOff>28575</xdr:rowOff>
    </xdr:from>
    <xdr:to>
      <xdr:col>4</xdr:col>
      <xdr:colOff>600075</xdr:colOff>
      <xdr:row>7</xdr:row>
      <xdr:rowOff>114300</xdr:rowOff>
    </xdr:to>
    <xdr:sp macro="" textlink="">
      <xdr:nvSpPr>
        <xdr:cNvPr id="6" name="Минус 5"/>
        <xdr:cNvSpPr/>
      </xdr:nvSpPr>
      <xdr:spPr>
        <a:xfrm>
          <a:off x="3467100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8</xdr:row>
      <xdr:rowOff>28575</xdr:rowOff>
    </xdr:from>
    <xdr:to>
      <xdr:col>4</xdr:col>
      <xdr:colOff>600075</xdr:colOff>
      <xdr:row>8</xdr:row>
      <xdr:rowOff>114300</xdr:rowOff>
    </xdr:to>
    <xdr:sp macro="" textlink="">
      <xdr:nvSpPr>
        <xdr:cNvPr id="7" name="Минус 6"/>
        <xdr:cNvSpPr/>
      </xdr:nvSpPr>
      <xdr:spPr>
        <a:xfrm>
          <a:off x="3467100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9</xdr:row>
      <xdr:rowOff>28575</xdr:rowOff>
    </xdr:from>
    <xdr:to>
      <xdr:col>4</xdr:col>
      <xdr:colOff>600075</xdr:colOff>
      <xdr:row>9</xdr:row>
      <xdr:rowOff>114300</xdr:rowOff>
    </xdr:to>
    <xdr:sp macro="" textlink="">
      <xdr:nvSpPr>
        <xdr:cNvPr id="8" name="Минус 7"/>
        <xdr:cNvSpPr/>
      </xdr:nvSpPr>
      <xdr:spPr>
        <a:xfrm>
          <a:off x="3467100" y="1543050"/>
          <a:ext cx="409575" cy="85725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285750</xdr:colOff>
      <xdr:row>17</xdr:row>
      <xdr:rowOff>57150</xdr:rowOff>
    </xdr:from>
    <xdr:to>
      <xdr:col>4</xdr:col>
      <xdr:colOff>619125</xdr:colOff>
      <xdr:row>17</xdr:row>
      <xdr:rowOff>102869</xdr:rowOff>
    </xdr:to>
    <xdr:sp macro="" textlink="">
      <xdr:nvSpPr>
        <xdr:cNvPr id="3" name="Минус 2"/>
        <xdr:cNvSpPr/>
      </xdr:nvSpPr>
      <xdr:spPr>
        <a:xfrm>
          <a:off x="3562350" y="3724275"/>
          <a:ext cx="333375" cy="45719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285750</xdr:colOff>
      <xdr:row>18</xdr:row>
      <xdr:rowOff>57150</xdr:rowOff>
    </xdr:from>
    <xdr:to>
      <xdr:col>4</xdr:col>
      <xdr:colOff>619125</xdr:colOff>
      <xdr:row>18</xdr:row>
      <xdr:rowOff>102869</xdr:rowOff>
    </xdr:to>
    <xdr:sp macro="" textlink="">
      <xdr:nvSpPr>
        <xdr:cNvPr id="10" name="Минус 9"/>
        <xdr:cNvSpPr/>
      </xdr:nvSpPr>
      <xdr:spPr>
        <a:xfrm>
          <a:off x="3562350" y="3724275"/>
          <a:ext cx="333375" cy="45719"/>
        </a:xfrm>
        <a:prstGeom prst="mathMinus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457200</xdr:rowOff>
    </xdr:from>
    <xdr:to>
      <xdr:col>26</xdr:col>
      <xdr:colOff>542925</xdr:colOff>
      <xdr:row>33</xdr:row>
      <xdr:rowOff>133350</xdr:rowOff>
    </xdr:to>
    <xdr:graphicFrame macro="">
      <xdr:nvGraphicFramePr>
        <xdr:cNvPr id="46108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28</xdr:col>
      <xdr:colOff>542925</xdr:colOff>
      <xdr:row>35</xdr:row>
      <xdr:rowOff>9525</xdr:rowOff>
    </xdr:to>
    <xdr:graphicFrame macro="">
      <xdr:nvGraphicFramePr>
        <xdr:cNvPr id="44341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28</xdr:col>
      <xdr:colOff>542925</xdr:colOff>
      <xdr:row>35</xdr:row>
      <xdr:rowOff>9525</xdr:rowOff>
    </xdr:to>
    <xdr:graphicFrame macro="">
      <xdr:nvGraphicFramePr>
        <xdr:cNvPr id="112333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85725</xdr:rowOff>
    </xdr:from>
    <xdr:to>
      <xdr:col>10</xdr:col>
      <xdr:colOff>123825</xdr:colOff>
      <xdr:row>52</xdr:row>
      <xdr:rowOff>152400</xdr:rowOff>
    </xdr:to>
    <xdr:graphicFrame macro="">
      <xdr:nvGraphicFramePr>
        <xdr:cNvPr id="262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152400</xdr:rowOff>
    </xdr:from>
    <xdr:to>
      <xdr:col>6</xdr:col>
      <xdr:colOff>1238250</xdr:colOff>
      <xdr:row>87</xdr:row>
      <xdr:rowOff>104775</xdr:rowOff>
    </xdr:to>
    <xdr:graphicFrame macro="">
      <xdr:nvGraphicFramePr>
        <xdr:cNvPr id="2624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91</xdr:row>
      <xdr:rowOff>76200</xdr:rowOff>
    </xdr:from>
    <xdr:to>
      <xdr:col>6</xdr:col>
      <xdr:colOff>1247775</xdr:colOff>
      <xdr:row>115</xdr:row>
      <xdr:rowOff>47625</xdr:rowOff>
    </xdr:to>
    <xdr:graphicFrame macro="">
      <xdr:nvGraphicFramePr>
        <xdr:cNvPr id="2625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66675</xdr:colOff>
      <xdr:row>58</xdr:row>
      <xdr:rowOff>142875</xdr:rowOff>
    </xdr:from>
    <xdr:to>
      <xdr:col>14</xdr:col>
      <xdr:colOff>0</xdr:colOff>
      <xdr:row>106</xdr:row>
      <xdr:rowOff>85725</xdr:rowOff>
    </xdr:to>
    <xdr:graphicFrame macro="">
      <xdr:nvGraphicFramePr>
        <xdr:cNvPr id="2626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21</xdr:row>
      <xdr:rowOff>76200</xdr:rowOff>
    </xdr:from>
    <xdr:to>
      <xdr:col>20</xdr:col>
      <xdr:colOff>933450</xdr:colOff>
      <xdr:row>49</xdr:row>
      <xdr:rowOff>66675</xdr:rowOff>
    </xdr:to>
    <xdr:graphicFrame macro="">
      <xdr:nvGraphicFramePr>
        <xdr:cNvPr id="2627" name="Диаграмма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95250</xdr:colOff>
      <xdr:row>21</xdr:row>
      <xdr:rowOff>85725</xdr:rowOff>
    </xdr:from>
    <xdr:to>
      <xdr:col>27</xdr:col>
      <xdr:colOff>333375</xdr:colOff>
      <xdr:row>49</xdr:row>
      <xdr:rowOff>85725</xdr:rowOff>
    </xdr:to>
    <xdr:graphicFrame macro="">
      <xdr:nvGraphicFramePr>
        <xdr:cNvPr id="2628" name="Диаграмма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57150</xdr:colOff>
      <xdr:row>56</xdr:row>
      <xdr:rowOff>114300</xdr:rowOff>
    </xdr:from>
    <xdr:to>
      <xdr:col>20</xdr:col>
      <xdr:colOff>971550</xdr:colOff>
      <xdr:row>84</xdr:row>
      <xdr:rowOff>123825</xdr:rowOff>
    </xdr:to>
    <xdr:graphicFrame macro="">
      <xdr:nvGraphicFramePr>
        <xdr:cNvPr id="2629" name="Диаграмма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47625</xdr:colOff>
      <xdr:row>86</xdr:row>
      <xdr:rowOff>133350</xdr:rowOff>
    </xdr:from>
    <xdr:to>
      <xdr:col>20</xdr:col>
      <xdr:colOff>942975</xdr:colOff>
      <xdr:row>114</xdr:row>
      <xdr:rowOff>152400</xdr:rowOff>
    </xdr:to>
    <xdr:graphicFrame macro="">
      <xdr:nvGraphicFramePr>
        <xdr:cNvPr id="2630" name="Диаграмма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85725</xdr:colOff>
      <xdr:row>56</xdr:row>
      <xdr:rowOff>123825</xdr:rowOff>
    </xdr:from>
    <xdr:to>
      <xdr:col>27</xdr:col>
      <xdr:colOff>333375</xdr:colOff>
      <xdr:row>84</xdr:row>
      <xdr:rowOff>142875</xdr:rowOff>
    </xdr:to>
    <xdr:graphicFrame macro="">
      <xdr:nvGraphicFramePr>
        <xdr:cNvPr id="2631" name="Диаграмма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114300</xdr:colOff>
      <xdr:row>86</xdr:row>
      <xdr:rowOff>133350</xdr:rowOff>
    </xdr:from>
    <xdr:to>
      <xdr:col>27</xdr:col>
      <xdr:colOff>371475</xdr:colOff>
      <xdr:row>115</xdr:row>
      <xdr:rowOff>0</xdr:rowOff>
    </xdr:to>
    <xdr:graphicFrame macro="">
      <xdr:nvGraphicFramePr>
        <xdr:cNvPr id="2632" name="Диаграмма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09835" cy="561694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485775</xdr:rowOff>
    </xdr:from>
    <xdr:to>
      <xdr:col>31</xdr:col>
      <xdr:colOff>285750</xdr:colOff>
      <xdr:row>35</xdr:row>
      <xdr:rowOff>152400</xdr:rowOff>
    </xdr:to>
    <xdr:graphicFrame macro="">
      <xdr:nvGraphicFramePr>
        <xdr:cNvPr id="11372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542925</xdr:colOff>
      <xdr:row>55</xdr:row>
      <xdr:rowOff>0</xdr:rowOff>
    </xdr:from>
    <xdr:to>
      <xdr:col>16</xdr:col>
      <xdr:colOff>276225</xdr:colOff>
      <xdr:row>84</xdr:row>
      <xdr:rowOff>152400</xdr:rowOff>
    </xdr:to>
    <xdr:graphicFrame macro="">
      <xdr:nvGraphicFramePr>
        <xdr:cNvPr id="11373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07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414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517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620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8246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541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235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3376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5;&#1072;&#1083;&#1080;&#1079;%20&#1091;&#1090;&#1077;&#1095;&#1082;&#1080;%202008%20-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22" zoomScaleNormal="100" workbookViewId="0">
      <selection activeCell="B3" sqref="B3:G3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38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685.85594460914444</v>
      </c>
      <c r="C5" s="28">
        <v>735.88777663353414</v>
      </c>
      <c r="D5" s="28">
        <v>500.80395379226121</v>
      </c>
      <c r="E5" s="28">
        <v>378.49414776899562</v>
      </c>
      <c r="F5" s="199">
        <f>SUM(B17:C17)</f>
        <v>65704.486139576256</v>
      </c>
      <c r="G5" s="202">
        <f>SUM(D17:E17)</f>
        <v>7694.5836702708129</v>
      </c>
    </row>
    <row r="6" spans="1:7" ht="12.75" customHeight="1" x14ac:dyDescent="0.2">
      <c r="A6" s="3" t="s">
        <v>2</v>
      </c>
      <c r="B6" s="28">
        <v>476.52283096832338</v>
      </c>
      <c r="C6" s="28">
        <v>301.53349596330526</v>
      </c>
      <c r="D6" s="28">
        <v>42.776057001979098</v>
      </c>
      <c r="E6" s="28">
        <v>711.66484116920014</v>
      </c>
      <c r="F6" s="200"/>
      <c r="G6" s="203"/>
    </row>
    <row r="7" spans="1:7" ht="12.75" customHeight="1" x14ac:dyDescent="0.2">
      <c r="A7" s="3" t="s">
        <v>3</v>
      </c>
      <c r="B7" s="28">
        <v>1200.856566001552</v>
      </c>
      <c r="C7" s="28">
        <v>1189.9299517894085</v>
      </c>
      <c r="D7" s="28">
        <v>93.117661775904963</v>
      </c>
      <c r="E7" s="28">
        <v>1182.2848799321193</v>
      </c>
      <c r="F7" s="200"/>
      <c r="G7" s="203"/>
    </row>
    <row r="8" spans="1:7" ht="12.75" customHeight="1" x14ac:dyDescent="0.2">
      <c r="A8" s="3" t="s">
        <v>4</v>
      </c>
      <c r="B8" s="28">
        <v>867.63750859623917</v>
      </c>
      <c r="C8" s="28">
        <v>476.64293632834921</v>
      </c>
      <c r="D8" s="28">
        <v>7.3950800603020621</v>
      </c>
      <c r="E8" s="28">
        <v>938.53318699206818</v>
      </c>
      <c r="F8" s="200"/>
      <c r="G8" s="203"/>
    </row>
    <row r="9" spans="1:7" ht="12.75" customHeight="1" x14ac:dyDescent="0.2">
      <c r="A9" s="3" t="s">
        <v>5</v>
      </c>
      <c r="B9" s="28">
        <v>257.10018375344737</v>
      </c>
      <c r="C9" s="28">
        <v>365.09197773077551</v>
      </c>
      <c r="D9" s="28">
        <v>2.0067306557044704</v>
      </c>
      <c r="E9" s="28">
        <v>79.82935310792287</v>
      </c>
      <c r="F9" s="200"/>
      <c r="G9" s="203"/>
    </row>
    <row r="10" spans="1:7" ht="12.75" customHeight="1" x14ac:dyDescent="0.2">
      <c r="A10" s="3" t="s">
        <v>6</v>
      </c>
      <c r="B10" s="28">
        <v>563.65023699660901</v>
      </c>
      <c r="C10" s="28">
        <v>113.7602050062259</v>
      </c>
      <c r="D10" s="28">
        <v>0.52613289769411486</v>
      </c>
      <c r="E10" s="28">
        <v>0</v>
      </c>
      <c r="F10" s="200"/>
      <c r="G10" s="203"/>
    </row>
    <row r="11" spans="1:7" ht="12.75" customHeight="1" x14ac:dyDescent="0.2">
      <c r="A11" s="3" t="s">
        <v>7</v>
      </c>
      <c r="B11" s="28">
        <v>1875.9013093902709</v>
      </c>
      <c r="C11" s="28">
        <v>57.104441573487733</v>
      </c>
      <c r="D11" s="28">
        <v>0.24701187290012944</v>
      </c>
      <c r="E11" s="28">
        <v>0</v>
      </c>
      <c r="F11" s="200"/>
      <c r="G11" s="203"/>
    </row>
    <row r="12" spans="1:7" ht="12.75" customHeight="1" x14ac:dyDescent="0.2">
      <c r="A12" s="3" t="s">
        <v>8</v>
      </c>
      <c r="B12" s="28">
        <v>13897.387321324442</v>
      </c>
      <c r="C12" s="28">
        <v>4880.0846563637115</v>
      </c>
      <c r="D12" s="28">
        <v>413.15478182216134</v>
      </c>
      <c r="E12" s="28">
        <v>14.331476734099436</v>
      </c>
      <c r="F12" s="200"/>
      <c r="G12" s="203"/>
    </row>
    <row r="13" spans="1:7" ht="12.75" customHeight="1" x14ac:dyDescent="0.2">
      <c r="A13" s="3" t="s">
        <v>9</v>
      </c>
      <c r="B13" s="28">
        <v>10518.085827933826</v>
      </c>
      <c r="C13" s="28">
        <v>7981.3954783983654</v>
      </c>
      <c r="D13" s="28">
        <v>658.98225265087262</v>
      </c>
      <c r="E13" s="28">
        <v>293.87212465868777</v>
      </c>
      <c r="F13" s="200"/>
      <c r="G13" s="203"/>
    </row>
    <row r="14" spans="1:7" ht="12.75" customHeight="1" x14ac:dyDescent="0.2">
      <c r="A14" s="3" t="s">
        <v>10</v>
      </c>
      <c r="B14" s="28">
        <v>3960.4983164069235</v>
      </c>
      <c r="C14" s="28">
        <v>3107.2195751546487</v>
      </c>
      <c r="D14" s="28">
        <v>597.94456044392598</v>
      </c>
      <c r="E14" s="28">
        <v>293.87212465868777</v>
      </c>
      <c r="F14" s="200"/>
      <c r="G14" s="203"/>
    </row>
    <row r="15" spans="1:7" ht="12.75" customHeight="1" x14ac:dyDescent="0.2">
      <c r="A15" s="3" t="s">
        <v>11</v>
      </c>
      <c r="B15" s="28">
        <v>5056.9605150207453</v>
      </c>
      <c r="C15" s="28">
        <v>1628.0339586721491</v>
      </c>
      <c r="D15" s="28">
        <v>503.70506419406547</v>
      </c>
      <c r="E15" s="28">
        <v>880.67150728578827</v>
      </c>
      <c r="F15" s="200"/>
      <c r="G15" s="203"/>
    </row>
    <row r="16" spans="1:7" ht="13.5" customHeight="1" thickBot="1" x14ac:dyDescent="0.25">
      <c r="A16" s="4" t="s">
        <v>12</v>
      </c>
      <c r="B16" s="28">
        <v>4320.3429487676331</v>
      </c>
      <c r="C16" s="28">
        <v>1187.0021761931418</v>
      </c>
      <c r="D16" s="28">
        <v>87.313334726393535</v>
      </c>
      <c r="E16" s="28">
        <v>13.05740606907777</v>
      </c>
      <c r="F16" s="200"/>
      <c r="G16" s="203"/>
    </row>
    <row r="17" spans="1:7" ht="15.75" customHeight="1" thickBot="1" x14ac:dyDescent="0.3">
      <c r="A17" s="5" t="s">
        <v>13</v>
      </c>
      <c r="B17" s="43">
        <f>SUM(B5:B16)</f>
        <v>43680.799509769153</v>
      </c>
      <c r="C17" s="43">
        <f>SUM(C5:C16)</f>
        <v>22023.686629807104</v>
      </c>
      <c r="D17" s="43">
        <f>SUM(D5:D16)</f>
        <v>2907.9726218941646</v>
      </c>
      <c r="E17" s="43">
        <f>SUM(E5:E16)</f>
        <v>4786.6110483766479</v>
      </c>
      <c r="F17" s="201"/>
      <c r="G17" s="204"/>
    </row>
    <row r="53" spans="1:1" x14ac:dyDescent="0.2">
      <c r="A53" s="21"/>
    </row>
    <row r="54" spans="1:1" x14ac:dyDescent="0.2">
      <c r="A54" s="21" t="s">
        <v>16</v>
      </c>
    </row>
    <row r="55" spans="1:1" x14ac:dyDescent="0.2">
      <c r="A55" s="21"/>
    </row>
    <row r="56" spans="1:1" x14ac:dyDescent="0.2">
      <c r="A56" s="19"/>
    </row>
    <row r="57" spans="1:1" x14ac:dyDescent="0.2">
      <c r="A57" s="20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B10" sqref="B10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9" max="9" width="13.7109375" bestFit="1" customWidth="1"/>
    <col min="10" max="10" width="16.42578125" customWidth="1"/>
  </cols>
  <sheetData>
    <row r="1" spans="1:10" ht="41.25" customHeight="1" x14ac:dyDescent="0.2">
      <c r="A1" s="194" t="s">
        <v>55</v>
      </c>
      <c r="B1" s="194"/>
      <c r="C1" s="194"/>
      <c r="D1" s="194"/>
      <c r="E1" s="194"/>
      <c r="F1" s="194"/>
      <c r="G1" s="194"/>
    </row>
    <row r="2" spans="1:10" ht="13.5" thickBot="1" x14ac:dyDescent="0.25"/>
    <row r="3" spans="1:10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10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  <c r="I4" s="1" t="s">
        <v>53</v>
      </c>
      <c r="J4" s="1" t="s">
        <v>54</v>
      </c>
    </row>
    <row r="5" spans="1:10" ht="12.75" customHeight="1" x14ac:dyDescent="0.2">
      <c r="A5" s="2" t="s">
        <v>1</v>
      </c>
      <c r="B5" s="28">
        <v>30.806363912689079</v>
      </c>
      <c r="C5" s="28">
        <v>393.77660538809869</v>
      </c>
      <c r="D5" s="28">
        <v>17.374812424570028</v>
      </c>
      <c r="E5" s="28">
        <v>71.963333333333338</v>
      </c>
      <c r="F5" s="208">
        <f>SUM(B17:C17)</f>
        <v>7062.9279105169153</v>
      </c>
      <c r="G5" s="205">
        <f>SUM(D17:E17)</f>
        <v>620.5574567533904</v>
      </c>
      <c r="I5" s="65">
        <v>24.478951888835557</v>
      </c>
      <c r="J5" s="28">
        <f t="shared" ref="J5:J16" si="0">SUM(D5,I5)</f>
        <v>41.853764313405584</v>
      </c>
    </row>
    <row r="6" spans="1:10" ht="12.75" customHeight="1" x14ac:dyDescent="0.2">
      <c r="A6" s="3" t="s">
        <v>2</v>
      </c>
      <c r="B6" s="28">
        <v>13.820895558797982</v>
      </c>
      <c r="C6" s="28">
        <v>662.78188084072565</v>
      </c>
      <c r="D6" s="28">
        <v>11.625655794169134</v>
      </c>
      <c r="E6" s="28">
        <v>0</v>
      </c>
      <c r="F6" s="209"/>
      <c r="G6" s="206"/>
      <c r="I6" s="65"/>
      <c r="J6" s="28">
        <f t="shared" si="0"/>
        <v>11.625655794169134</v>
      </c>
    </row>
    <row r="7" spans="1:10" ht="12.75" customHeight="1" x14ac:dyDescent="0.2">
      <c r="A7" s="3" t="s">
        <v>3</v>
      </c>
      <c r="B7" s="28">
        <v>110.00361145548825</v>
      </c>
      <c r="C7" s="28">
        <v>182.2893546015315</v>
      </c>
      <c r="D7" s="28">
        <v>0</v>
      </c>
      <c r="E7" s="28">
        <v>0</v>
      </c>
      <c r="F7" s="209"/>
      <c r="G7" s="206"/>
      <c r="I7" s="65"/>
      <c r="J7" s="28">
        <f t="shared" si="0"/>
        <v>0</v>
      </c>
    </row>
    <row r="8" spans="1:10" ht="12.75" customHeight="1" x14ac:dyDescent="0.2">
      <c r="A8" s="3" t="s">
        <v>4</v>
      </c>
      <c r="B8" s="28">
        <v>47.879884988531991</v>
      </c>
      <c r="C8" s="28">
        <v>0</v>
      </c>
      <c r="D8" s="28">
        <v>2.7219789420874401</v>
      </c>
      <c r="E8" s="28">
        <v>32.619999999999997</v>
      </c>
      <c r="F8" s="209"/>
      <c r="G8" s="206"/>
      <c r="I8" s="65">
        <v>6.7685262623859952</v>
      </c>
      <c r="J8" s="28">
        <f t="shared" si="0"/>
        <v>9.4905052044734362</v>
      </c>
    </row>
    <row r="9" spans="1:10" ht="12.75" customHeight="1" x14ac:dyDescent="0.2">
      <c r="A9" s="3" t="s">
        <v>5</v>
      </c>
      <c r="B9" s="28">
        <v>17.841575586169565</v>
      </c>
      <c r="C9" s="28">
        <v>195.54988375754152</v>
      </c>
      <c r="D9" s="28">
        <v>1.142001894285112</v>
      </c>
      <c r="E9" s="28">
        <v>0</v>
      </c>
      <c r="F9" s="209"/>
      <c r="G9" s="206"/>
      <c r="I9" s="65">
        <v>15.863325628069456</v>
      </c>
      <c r="J9" s="28">
        <f t="shared" si="0"/>
        <v>17.005327522354566</v>
      </c>
    </row>
    <row r="10" spans="1:10" ht="12.75" customHeight="1" x14ac:dyDescent="0.2">
      <c r="A10" s="3" t="s">
        <v>6</v>
      </c>
      <c r="B10" s="28">
        <v>384.5290378945607</v>
      </c>
      <c r="C10" s="28">
        <v>24.024694075619664</v>
      </c>
      <c r="D10" s="28">
        <v>9.7648520556280474</v>
      </c>
      <c r="E10" s="28">
        <v>0</v>
      </c>
      <c r="F10" s="209"/>
      <c r="G10" s="206"/>
      <c r="I10" s="65">
        <v>71.073832312390024</v>
      </c>
      <c r="J10" s="28">
        <f t="shared" si="0"/>
        <v>80.838684368018079</v>
      </c>
    </row>
    <row r="11" spans="1:10" ht="12.75" customHeight="1" x14ac:dyDescent="0.2">
      <c r="A11" s="3" t="s">
        <v>7</v>
      </c>
      <c r="B11" s="28">
        <v>22.182701191144403</v>
      </c>
      <c r="C11" s="28">
        <v>12.001744108910849</v>
      </c>
      <c r="D11" s="28">
        <v>7.7575345794616837</v>
      </c>
      <c r="E11" s="28">
        <v>0</v>
      </c>
      <c r="F11" s="209"/>
      <c r="G11" s="206"/>
      <c r="I11" s="65"/>
      <c r="J11" s="28">
        <f t="shared" si="0"/>
        <v>7.7575345794616837</v>
      </c>
    </row>
    <row r="12" spans="1:10" ht="12.75" customHeight="1" x14ac:dyDescent="0.2">
      <c r="A12" s="3" t="s">
        <v>8</v>
      </c>
      <c r="B12" s="28">
        <v>76.803888548765897</v>
      </c>
      <c r="C12" s="28">
        <v>171.89067837934755</v>
      </c>
      <c r="D12" s="28">
        <v>4.91</v>
      </c>
      <c r="E12" s="28">
        <v>0</v>
      </c>
      <c r="F12" s="209"/>
      <c r="G12" s="206"/>
      <c r="I12" s="65"/>
      <c r="J12" s="28">
        <f t="shared" si="0"/>
        <v>4.91</v>
      </c>
    </row>
    <row r="13" spans="1:10" ht="12.75" customHeight="1" x14ac:dyDescent="0.2">
      <c r="A13" s="3" t="s">
        <v>9</v>
      </c>
      <c r="B13" s="28">
        <v>836.00440119659243</v>
      </c>
      <c r="C13" s="28">
        <v>92.083323282437021</v>
      </c>
      <c r="D13" s="28">
        <v>0.75090679299992136</v>
      </c>
      <c r="E13" s="28">
        <v>0</v>
      </c>
      <c r="F13" s="209"/>
      <c r="G13" s="206"/>
      <c r="I13" s="65"/>
      <c r="J13" s="28">
        <f t="shared" si="0"/>
        <v>0.75090679299992136</v>
      </c>
    </row>
    <row r="14" spans="1:10" ht="12.75" customHeight="1" x14ac:dyDescent="0.2">
      <c r="A14" s="3" t="s">
        <v>10</v>
      </c>
      <c r="B14" s="28">
        <v>863.3566919749353</v>
      </c>
      <c r="C14" s="28">
        <v>1733.1018317204569</v>
      </c>
      <c r="D14" s="28">
        <v>26.125</v>
      </c>
      <c r="E14" s="28">
        <v>149.32996245367204</v>
      </c>
      <c r="F14" s="209"/>
      <c r="G14" s="206"/>
      <c r="I14" s="65"/>
      <c r="J14" s="28">
        <f t="shared" si="0"/>
        <v>26.125</v>
      </c>
    </row>
    <row r="15" spans="1:10" ht="12.75" customHeight="1" x14ac:dyDescent="0.2">
      <c r="A15" s="3" t="s">
        <v>11</v>
      </c>
      <c r="B15" s="28">
        <v>188.82345019146831</v>
      </c>
      <c r="C15" s="28">
        <v>445.87824164577916</v>
      </c>
      <c r="D15" s="28">
        <v>42.044083398424448</v>
      </c>
      <c r="E15" s="28">
        <v>4.67</v>
      </c>
      <c r="F15" s="209"/>
      <c r="G15" s="206"/>
      <c r="I15" s="65"/>
      <c r="J15" s="28">
        <f t="shared" si="0"/>
        <v>42.044083398424448</v>
      </c>
    </row>
    <row r="16" spans="1:10" ht="13.5" customHeight="1" thickBot="1" x14ac:dyDescent="0.25">
      <c r="A16" s="4" t="s">
        <v>12</v>
      </c>
      <c r="B16" s="28">
        <v>2.3486584439151299</v>
      </c>
      <c r="C16" s="28">
        <v>555.14851177340813</v>
      </c>
      <c r="D16" s="28">
        <v>186.19733508475917</v>
      </c>
      <c r="E16" s="28">
        <v>51.56</v>
      </c>
      <c r="F16" s="209"/>
      <c r="G16" s="206"/>
      <c r="I16" s="65"/>
      <c r="J16" s="28">
        <f t="shared" si="0"/>
        <v>186.19733508475917</v>
      </c>
    </row>
    <row r="17" spans="1:10" ht="15.75" customHeight="1" thickBot="1" x14ac:dyDescent="0.3">
      <c r="A17" s="5" t="s">
        <v>13</v>
      </c>
      <c r="B17" s="43">
        <f>SUM(B5:B16)</f>
        <v>2594.401160943059</v>
      </c>
      <c r="C17" s="43">
        <f>SUM(C5:C16)</f>
        <v>4468.5267495738563</v>
      </c>
      <c r="D17" s="43">
        <f>SUM(D5:D16)</f>
        <v>310.414160966385</v>
      </c>
      <c r="E17" s="43">
        <f>SUM(E5:E16)</f>
        <v>310.1432957870054</v>
      </c>
      <c r="F17" s="210"/>
      <c r="G17" s="207"/>
      <c r="I17" s="43">
        <f>SUM(I5:I16)</f>
        <v>118.18463609168103</v>
      </c>
      <c r="J17" s="43">
        <f>SUM(J5:J16)</f>
        <v>428.598797058066</v>
      </c>
    </row>
    <row r="24" spans="1:10" x14ac:dyDescent="0.2">
      <c r="H24" s="10"/>
      <c r="I24" s="10"/>
    </row>
    <row r="25" spans="1:10" x14ac:dyDescent="0.2">
      <c r="H25" s="10"/>
      <c r="I25" s="6"/>
    </row>
    <row r="26" spans="1:10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J55"/>
  <sheetViews>
    <sheetView zoomScaleNormal="100" workbookViewId="0">
      <selection activeCell="G35" sqref="G35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68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225.11621601210521</v>
      </c>
      <c r="C5" s="28">
        <v>559.80730726823822</v>
      </c>
      <c r="D5" s="28">
        <v>0.26735942069779972</v>
      </c>
      <c r="E5" s="28">
        <v>0</v>
      </c>
      <c r="F5" s="208">
        <f>SUM(B17:C17)</f>
        <v>14463.158281985321</v>
      </c>
      <c r="G5" s="205">
        <f>SUM(D17:E17)</f>
        <v>1577.2805517485815</v>
      </c>
    </row>
    <row r="6" spans="1:7" ht="12.75" customHeight="1" x14ac:dyDescent="0.2">
      <c r="A6" s="3" t="s">
        <v>2</v>
      </c>
      <c r="B6" s="28">
        <v>527.14127199766483</v>
      </c>
      <c r="C6" s="28">
        <v>217.14669376402588</v>
      </c>
      <c r="D6" s="28">
        <v>37.950000000000003</v>
      </c>
      <c r="E6" s="28">
        <v>89.396953873517816</v>
      </c>
      <c r="F6" s="209"/>
      <c r="G6" s="206"/>
    </row>
    <row r="7" spans="1:7" ht="12.75" customHeight="1" x14ac:dyDescent="0.2">
      <c r="A7" s="3" t="s">
        <v>3</v>
      </c>
      <c r="B7" s="28">
        <v>732.78998566302778</v>
      </c>
      <c r="C7" s="28">
        <v>130.55562820683869</v>
      </c>
      <c r="D7" s="28">
        <v>6.8265945761210984</v>
      </c>
      <c r="E7" s="28">
        <v>32.586155746053358</v>
      </c>
      <c r="F7" s="209"/>
      <c r="G7" s="206"/>
    </row>
    <row r="8" spans="1:7" ht="12.75" customHeight="1" x14ac:dyDescent="0.2">
      <c r="A8" s="3" t="s">
        <v>4</v>
      </c>
      <c r="B8" s="28">
        <v>157.77157914283765</v>
      </c>
      <c r="C8" s="28">
        <v>0.56871090885579723</v>
      </c>
      <c r="D8" s="28">
        <v>47.29</v>
      </c>
      <c r="E8" s="28">
        <v>6.4912263065301573E-3</v>
      </c>
      <c r="F8" s="209"/>
      <c r="G8" s="206"/>
    </row>
    <row r="9" spans="1:7" ht="12.75" customHeight="1" x14ac:dyDescent="0.2">
      <c r="A9" s="3" t="s">
        <v>5</v>
      </c>
      <c r="B9" s="28">
        <v>528.52436020309335</v>
      </c>
      <c r="C9" s="28">
        <v>1.507631127614157</v>
      </c>
      <c r="D9" s="28">
        <v>65.358333333333348</v>
      </c>
      <c r="E9" s="28">
        <v>0</v>
      </c>
      <c r="F9" s="209"/>
      <c r="G9" s="206"/>
    </row>
    <row r="10" spans="1:7" ht="12.75" customHeight="1" x14ac:dyDescent="0.2">
      <c r="A10" s="3" t="s">
        <v>6</v>
      </c>
      <c r="B10" s="28">
        <v>835.53540315818577</v>
      </c>
      <c r="C10" s="28">
        <v>196.89580691996542</v>
      </c>
      <c r="D10" s="28">
        <v>0</v>
      </c>
      <c r="E10" s="28">
        <v>8.3032477653506159E-2</v>
      </c>
      <c r="F10" s="209"/>
      <c r="G10" s="206"/>
    </row>
    <row r="11" spans="1:7" ht="12.75" customHeight="1" x14ac:dyDescent="0.2">
      <c r="A11" s="3" t="s">
        <v>7</v>
      </c>
      <c r="B11" s="28">
        <v>173.49788704832483</v>
      </c>
      <c r="C11" s="28">
        <v>539.18689950594455</v>
      </c>
      <c r="D11" s="28">
        <v>488.93</v>
      </c>
      <c r="E11" s="28">
        <v>0</v>
      </c>
      <c r="F11" s="209"/>
      <c r="G11" s="206"/>
    </row>
    <row r="12" spans="1:7" ht="12.75" customHeight="1" x14ac:dyDescent="0.2">
      <c r="A12" s="3" t="s">
        <v>8</v>
      </c>
      <c r="B12" s="28">
        <v>75.815645536115198</v>
      </c>
      <c r="C12" s="28">
        <v>592.63311150694426</v>
      </c>
      <c r="D12" s="28">
        <v>0</v>
      </c>
      <c r="E12" s="28">
        <v>0</v>
      </c>
      <c r="F12" s="209"/>
      <c r="G12" s="206"/>
    </row>
    <row r="13" spans="1:7" ht="12.75" customHeight="1" x14ac:dyDescent="0.2">
      <c r="A13" s="3" t="s">
        <v>9</v>
      </c>
      <c r="B13" s="28">
        <v>145.446897850818</v>
      </c>
      <c r="C13" s="28">
        <v>55.172095362123805</v>
      </c>
      <c r="D13" s="28">
        <v>0</v>
      </c>
      <c r="E13" s="28">
        <v>0</v>
      </c>
      <c r="F13" s="209"/>
      <c r="G13" s="206"/>
    </row>
    <row r="14" spans="1:7" ht="12.75" customHeight="1" x14ac:dyDescent="0.2">
      <c r="A14" s="3" t="s">
        <v>10</v>
      </c>
      <c r="B14" s="28">
        <v>1440.1195518624318</v>
      </c>
      <c r="C14" s="28">
        <v>2015.0028743447779</v>
      </c>
      <c r="D14" s="28">
        <v>2.85</v>
      </c>
      <c r="E14" s="28">
        <v>187.0891546183247</v>
      </c>
      <c r="F14" s="209"/>
      <c r="G14" s="206"/>
    </row>
    <row r="15" spans="1:7" ht="12.75" customHeight="1" x14ac:dyDescent="0.2">
      <c r="A15" s="3" t="s">
        <v>11</v>
      </c>
      <c r="B15" s="28">
        <v>299.11062336239382</v>
      </c>
      <c r="C15" s="28">
        <v>2569.7673998878154</v>
      </c>
      <c r="D15" s="28">
        <v>567.30397310804915</v>
      </c>
      <c r="E15" s="28">
        <v>0.9875033685242125</v>
      </c>
      <c r="F15" s="209"/>
      <c r="G15" s="206"/>
    </row>
    <row r="16" spans="1:7" ht="13.5" customHeight="1" thickBot="1" x14ac:dyDescent="0.25">
      <c r="A16" s="4" t="s">
        <v>12</v>
      </c>
      <c r="B16" s="28">
        <v>96.791273594010832</v>
      </c>
      <c r="C16" s="28">
        <v>2347.2534277511677</v>
      </c>
      <c r="D16" s="28">
        <v>0.19500000000000001</v>
      </c>
      <c r="E16" s="28">
        <v>50.16</v>
      </c>
      <c r="F16" s="209"/>
      <c r="G16" s="206"/>
    </row>
    <row r="17" spans="1:10" ht="15.75" customHeight="1" thickBot="1" x14ac:dyDescent="0.3">
      <c r="A17" s="5" t="s">
        <v>13</v>
      </c>
      <c r="B17" s="43">
        <f>SUM(B5:B16)</f>
        <v>5237.6606954310091</v>
      </c>
      <c r="C17" s="43">
        <f>SUM(C5:C16)</f>
        <v>9225.4975865543129</v>
      </c>
      <c r="D17" s="43">
        <f>SUM(D5:D16)</f>
        <v>1216.9712604382014</v>
      </c>
      <c r="E17" s="43">
        <f>SUM(E5:E16)</f>
        <v>360.3092913103801</v>
      </c>
      <c r="F17" s="210"/>
      <c r="G17" s="207"/>
      <c r="J17" s="65"/>
    </row>
    <row r="18" spans="1:10" x14ac:dyDescent="0.2">
      <c r="A18" s="74" t="s">
        <v>79</v>
      </c>
      <c r="B18" s="65">
        <f>SUM(B5:B7)</f>
        <v>1485.0474736727979</v>
      </c>
      <c r="C18" s="65">
        <f>SUM(C5:C7)</f>
        <v>907.50962923910288</v>
      </c>
      <c r="D18" s="65">
        <f>SUM(D5:D7)</f>
        <v>45.0439539968189</v>
      </c>
      <c r="E18" s="65">
        <f>SUM(E5:E7)</f>
        <v>121.98310961957117</v>
      </c>
    </row>
    <row r="19" spans="1:10" x14ac:dyDescent="0.2">
      <c r="A19" s="74" t="s">
        <v>80</v>
      </c>
      <c r="B19" s="65">
        <f>SUM(B8:B10)</f>
        <v>1521.8313425041167</v>
      </c>
      <c r="C19" s="65">
        <f>SUM(C8:C10)</f>
        <v>198.97214895643538</v>
      </c>
      <c r="D19" s="65">
        <f>SUM(D8:D10)</f>
        <v>112.64833333333334</v>
      </c>
      <c r="E19" s="65">
        <f>SUM(E8:E10)</f>
        <v>8.952370396003631E-2</v>
      </c>
    </row>
    <row r="20" spans="1:10" x14ac:dyDescent="0.2">
      <c r="A20" s="74" t="s">
        <v>81</v>
      </c>
      <c r="B20" s="65">
        <f>SUM(B11:B13)</f>
        <v>394.76043043525806</v>
      </c>
      <c r="C20" s="65">
        <f>SUM(C11:C13)</f>
        <v>1186.9921063750126</v>
      </c>
      <c r="D20" s="65">
        <f>SUM(D11:D13)</f>
        <v>488.93</v>
      </c>
      <c r="E20" s="65">
        <f>SUM(E11:E13)</f>
        <v>0</v>
      </c>
    </row>
    <row r="21" spans="1:10" x14ac:dyDescent="0.2">
      <c r="A21" s="74" t="s">
        <v>82</v>
      </c>
      <c r="B21" s="65">
        <f>SUM(B14:B16)</f>
        <v>1836.0214488188365</v>
      </c>
      <c r="C21" s="65">
        <f>SUM(C14:C16)</f>
        <v>6932.0237019837605</v>
      </c>
      <c r="D21" s="65">
        <f>SUM(D14:D16)</f>
        <v>570.34897310804922</v>
      </c>
      <c r="E21" s="65">
        <f>SUM(E14:E16)</f>
        <v>238.23665798684891</v>
      </c>
    </row>
    <row r="24" spans="1:10" x14ac:dyDescent="0.2">
      <c r="H24" s="10"/>
      <c r="I24" s="10"/>
    </row>
    <row r="25" spans="1:10" x14ac:dyDescent="0.2">
      <c r="H25" s="10"/>
      <c r="I25" s="6"/>
    </row>
    <row r="26" spans="1:10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55"/>
  <sheetViews>
    <sheetView zoomScaleNormal="100" workbookViewId="0">
      <selection activeCell="I34" sqref="I34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8" max="8" width="10.85546875" customWidth="1"/>
  </cols>
  <sheetData>
    <row r="1" spans="1:8" ht="41.25" customHeight="1" x14ac:dyDescent="0.2">
      <c r="A1" s="194" t="s">
        <v>70</v>
      </c>
      <c r="B1" s="194"/>
      <c r="C1" s="194"/>
      <c r="D1" s="194"/>
      <c r="E1" s="194"/>
      <c r="F1" s="194"/>
      <c r="G1" s="194"/>
    </row>
    <row r="2" spans="1:8" ht="13.5" thickBot="1" x14ac:dyDescent="0.25"/>
    <row r="3" spans="1:8" x14ac:dyDescent="0.2">
      <c r="A3" s="195" t="s">
        <v>0</v>
      </c>
      <c r="B3" s="220" t="s">
        <v>52</v>
      </c>
      <c r="C3" s="221"/>
      <c r="D3" s="221"/>
      <c r="E3" s="221"/>
      <c r="F3" s="221"/>
      <c r="G3" s="221"/>
      <c r="H3" s="222"/>
    </row>
    <row r="4" spans="1:8" ht="64.5" thickBot="1" x14ac:dyDescent="0.25">
      <c r="A4" s="196"/>
      <c r="B4" s="1" t="s">
        <v>73</v>
      </c>
      <c r="C4" s="1" t="s">
        <v>74</v>
      </c>
      <c r="D4" s="1" t="s">
        <v>84</v>
      </c>
      <c r="E4" s="77" t="s">
        <v>83</v>
      </c>
      <c r="F4" s="7" t="s">
        <v>36</v>
      </c>
      <c r="G4" s="82" t="s">
        <v>37</v>
      </c>
      <c r="H4" s="73" t="s">
        <v>85</v>
      </c>
    </row>
    <row r="5" spans="1:8" ht="12.75" customHeight="1" x14ac:dyDescent="0.2">
      <c r="A5" s="100" t="s">
        <v>1</v>
      </c>
      <c r="B5" s="101">
        <v>1697.28</v>
      </c>
      <c r="C5" s="101">
        <v>4536.37</v>
      </c>
      <c r="D5" s="101">
        <v>215.42</v>
      </c>
      <c r="E5" s="102"/>
      <c r="F5" s="208">
        <f>SUM(B17:C17)</f>
        <v>24691.22</v>
      </c>
      <c r="G5" s="214">
        <f>SUM(D17)</f>
        <v>3739.16</v>
      </c>
      <c r="H5" s="217">
        <f>SUM(E17)</f>
        <v>689.53000000000009</v>
      </c>
    </row>
    <row r="6" spans="1:8" ht="12.75" customHeight="1" x14ac:dyDescent="0.2">
      <c r="A6" s="103" t="s">
        <v>2</v>
      </c>
      <c r="B6" s="101">
        <v>1071.81</v>
      </c>
      <c r="C6" s="101">
        <v>2123.6</v>
      </c>
      <c r="D6" s="101">
        <v>3.26</v>
      </c>
      <c r="E6" s="102"/>
      <c r="F6" s="209"/>
      <c r="G6" s="215"/>
      <c r="H6" s="218"/>
    </row>
    <row r="7" spans="1:8" ht="12.75" customHeight="1" x14ac:dyDescent="0.2">
      <c r="A7" s="103" t="s">
        <v>3</v>
      </c>
      <c r="B7" s="101">
        <v>19.329999999999998</v>
      </c>
      <c r="C7" s="101">
        <v>292.47000000000003</v>
      </c>
      <c r="D7" s="101">
        <v>269.83999999999997</v>
      </c>
      <c r="E7" s="102"/>
      <c r="F7" s="209"/>
      <c r="G7" s="215"/>
      <c r="H7" s="218"/>
    </row>
    <row r="8" spans="1:8" ht="12.75" customHeight="1" x14ac:dyDescent="0.2">
      <c r="A8" s="104" t="s">
        <v>4</v>
      </c>
      <c r="B8" s="105">
        <v>50.28</v>
      </c>
      <c r="C8" s="105">
        <v>3541.29</v>
      </c>
      <c r="D8" s="105">
        <v>37.86</v>
      </c>
      <c r="E8" s="106"/>
      <c r="F8" s="209"/>
      <c r="G8" s="215"/>
      <c r="H8" s="218"/>
    </row>
    <row r="9" spans="1:8" ht="12.75" customHeight="1" x14ac:dyDescent="0.2">
      <c r="A9" s="104" t="s">
        <v>5</v>
      </c>
      <c r="B9" s="105">
        <v>24.83</v>
      </c>
      <c r="C9" s="105">
        <v>65.02</v>
      </c>
      <c r="D9" s="105">
        <v>751.58</v>
      </c>
      <c r="E9" s="106"/>
      <c r="F9" s="209"/>
      <c r="G9" s="215"/>
      <c r="H9" s="218"/>
    </row>
    <row r="10" spans="1:8" ht="12.75" customHeight="1" x14ac:dyDescent="0.2">
      <c r="A10" s="104" t="s">
        <v>6</v>
      </c>
      <c r="B10" s="105">
        <v>946.32</v>
      </c>
      <c r="C10" s="105">
        <v>1.0900000000000001</v>
      </c>
      <c r="D10" s="105">
        <v>187.14</v>
      </c>
      <c r="E10" s="106"/>
      <c r="F10" s="209"/>
      <c r="G10" s="215"/>
      <c r="H10" s="218"/>
    </row>
    <row r="11" spans="1:8" ht="12.75" customHeight="1" x14ac:dyDescent="0.2">
      <c r="A11" s="107" t="s">
        <v>7</v>
      </c>
      <c r="B11" s="108">
        <v>740.4</v>
      </c>
      <c r="C11" s="108">
        <v>0</v>
      </c>
      <c r="D11" s="108">
        <v>0.02</v>
      </c>
      <c r="E11" s="108">
        <v>166.98</v>
      </c>
      <c r="F11" s="209"/>
      <c r="G11" s="215"/>
      <c r="H11" s="218"/>
    </row>
    <row r="12" spans="1:8" ht="12.75" customHeight="1" x14ac:dyDescent="0.2">
      <c r="A12" s="107" t="s">
        <v>8</v>
      </c>
      <c r="B12" s="108">
        <v>655.49</v>
      </c>
      <c r="C12" s="108">
        <v>0.23</v>
      </c>
      <c r="D12" s="108">
        <v>589</v>
      </c>
      <c r="E12" s="108">
        <v>5.1100000000000003</v>
      </c>
      <c r="F12" s="209"/>
      <c r="G12" s="215"/>
      <c r="H12" s="218"/>
    </row>
    <row r="13" spans="1:8" ht="12.75" customHeight="1" x14ac:dyDescent="0.2">
      <c r="A13" s="107" t="s">
        <v>9</v>
      </c>
      <c r="B13" s="108">
        <v>498.65</v>
      </c>
      <c r="C13" s="108">
        <v>2334.42</v>
      </c>
      <c r="D13" s="108">
        <v>24.46</v>
      </c>
      <c r="E13" s="108">
        <v>337.99</v>
      </c>
      <c r="F13" s="209"/>
      <c r="G13" s="215"/>
      <c r="H13" s="218"/>
    </row>
    <row r="14" spans="1:8" ht="12.75" customHeight="1" x14ac:dyDescent="0.2">
      <c r="A14" s="109" t="s">
        <v>10</v>
      </c>
      <c r="B14" s="110">
        <v>1325.36</v>
      </c>
      <c r="C14" s="110">
        <v>2198.87</v>
      </c>
      <c r="D14" s="110">
        <v>824.79</v>
      </c>
      <c r="E14" s="110">
        <v>38.99</v>
      </c>
      <c r="F14" s="209"/>
      <c r="G14" s="215"/>
      <c r="H14" s="218"/>
    </row>
    <row r="15" spans="1:8" ht="12.75" customHeight="1" x14ac:dyDescent="0.2">
      <c r="A15" s="109" t="s">
        <v>11</v>
      </c>
      <c r="B15" s="110">
        <v>877.13</v>
      </c>
      <c r="C15" s="110">
        <v>954.21</v>
      </c>
      <c r="D15" s="110">
        <v>706.81</v>
      </c>
      <c r="E15" s="110">
        <v>29.83</v>
      </c>
      <c r="F15" s="209"/>
      <c r="G15" s="215"/>
      <c r="H15" s="218"/>
    </row>
    <row r="16" spans="1:8" ht="13.5" customHeight="1" thickBot="1" x14ac:dyDescent="0.25">
      <c r="A16" s="99" t="s">
        <v>12</v>
      </c>
      <c r="B16" s="110">
        <v>275.55</v>
      </c>
      <c r="C16" s="110">
        <v>461.22</v>
      </c>
      <c r="D16" s="110">
        <v>128.97999999999999</v>
      </c>
      <c r="E16" s="110">
        <v>110.63</v>
      </c>
      <c r="F16" s="209"/>
      <c r="G16" s="215"/>
      <c r="H16" s="218"/>
    </row>
    <row r="17" spans="1:9" ht="15.75" customHeight="1" thickBot="1" x14ac:dyDescent="0.3">
      <c r="A17" s="80" t="s">
        <v>13</v>
      </c>
      <c r="B17" s="78">
        <f>SUM(B5:B16)</f>
        <v>8182.4299999999994</v>
      </c>
      <c r="C17" s="78">
        <f>SUM(C5:C16)</f>
        <v>16508.79</v>
      </c>
      <c r="D17" s="78">
        <f>SUM(D5:D16)</f>
        <v>3739.16</v>
      </c>
      <c r="E17" s="81">
        <f>SUM(E11:E16)</f>
        <v>689.53000000000009</v>
      </c>
      <c r="F17" s="210"/>
      <c r="G17" s="216"/>
      <c r="H17" s="219"/>
    </row>
    <row r="18" spans="1:9" x14ac:dyDescent="0.2">
      <c r="A18" s="79" t="s">
        <v>79</v>
      </c>
      <c r="B18" s="83">
        <f>SUM(B5:B7)</f>
        <v>2788.42</v>
      </c>
      <c r="C18" s="83">
        <f>SUM(C5:C7)</f>
        <v>6952.44</v>
      </c>
      <c r="D18" s="83">
        <f>SUM(D5:D7)</f>
        <v>488.52</v>
      </c>
      <c r="E18" s="84"/>
    </row>
    <row r="19" spans="1:9" x14ac:dyDescent="0.2">
      <c r="A19" s="79" t="s">
        <v>80</v>
      </c>
      <c r="B19" s="85">
        <f>SUM(B8:B10)</f>
        <v>1021.4300000000001</v>
      </c>
      <c r="C19" s="85">
        <f>SUM(C8:C10)</f>
        <v>3607.4</v>
      </c>
      <c r="D19" s="85">
        <f>SUM(D8:D10)</f>
        <v>976.58</v>
      </c>
      <c r="E19" s="86"/>
    </row>
    <row r="20" spans="1:9" x14ac:dyDescent="0.2">
      <c r="A20" s="79" t="s">
        <v>81</v>
      </c>
      <c r="B20" s="87">
        <f>SUM(B11:B13)</f>
        <v>1894.54</v>
      </c>
      <c r="C20" s="87">
        <f>SUM(C11:C13)</f>
        <v>2334.65</v>
      </c>
      <c r="D20" s="87">
        <f>SUM(D11:D13)</f>
        <v>613.48</v>
      </c>
      <c r="E20" s="87">
        <f>SUM(E11:E13)</f>
        <v>510.08000000000004</v>
      </c>
    </row>
    <row r="21" spans="1:9" x14ac:dyDescent="0.2">
      <c r="A21" s="79" t="s">
        <v>82</v>
      </c>
      <c r="B21" s="88">
        <f>SUM(B14:B16)</f>
        <v>2478.04</v>
      </c>
      <c r="C21" s="88">
        <f>SUM(C14:C16)</f>
        <v>3614.3</v>
      </c>
      <c r="D21" s="88">
        <f>SUM(D14:D16)</f>
        <v>1660.58</v>
      </c>
      <c r="E21" s="88">
        <f>SUM(E14:E16)</f>
        <v>179.45</v>
      </c>
    </row>
    <row r="24" spans="1:9" x14ac:dyDescent="0.2">
      <c r="H24" s="10"/>
      <c r="I24" s="10"/>
    </row>
    <row r="25" spans="1:9" x14ac:dyDescent="0.2">
      <c r="H25" s="10"/>
      <c r="I25" s="6"/>
    </row>
    <row r="26" spans="1:9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6">
    <mergeCell ref="A1:G1"/>
    <mergeCell ref="A3:A4"/>
    <mergeCell ref="F5:F17"/>
    <mergeCell ref="G5:G17"/>
    <mergeCell ref="H5:H17"/>
    <mergeCell ref="B3:H3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20"/>
  <sheetViews>
    <sheetView workbookViewId="0">
      <selection activeCell="G37" sqref="G37"/>
    </sheetView>
  </sheetViews>
  <sheetFormatPr defaultRowHeight="12.75" x14ac:dyDescent="0.2"/>
  <cols>
    <col min="1" max="8" width="12.7109375" customWidth="1"/>
  </cols>
  <sheetData>
    <row r="1" spans="1:8" ht="28.5" customHeight="1" thickBot="1" x14ac:dyDescent="0.25">
      <c r="A1" s="224" t="s">
        <v>76</v>
      </c>
      <c r="B1" s="225"/>
      <c r="C1" s="225"/>
      <c r="D1" s="225"/>
      <c r="E1" s="225"/>
      <c r="F1" s="225"/>
      <c r="G1" s="225"/>
      <c r="H1" s="226"/>
    </row>
    <row r="2" spans="1:8" x14ac:dyDescent="0.2">
      <c r="A2" s="195" t="s">
        <v>0</v>
      </c>
      <c r="B2" s="211" t="s">
        <v>52</v>
      </c>
      <c r="C2" s="212"/>
      <c r="D2" s="212"/>
      <c r="E2" s="212"/>
      <c r="F2" s="212"/>
      <c r="G2" s="212"/>
      <c r="H2" s="223"/>
    </row>
    <row r="3" spans="1:8" ht="51.75" thickBot="1" x14ac:dyDescent="0.25">
      <c r="A3" s="196"/>
      <c r="B3" s="118" t="s">
        <v>73</v>
      </c>
      <c r="C3" s="115" t="s">
        <v>74</v>
      </c>
      <c r="D3" s="117" t="s">
        <v>96</v>
      </c>
      <c r="E3" s="116" t="s">
        <v>78</v>
      </c>
      <c r="F3" s="71" t="s">
        <v>36</v>
      </c>
      <c r="G3" s="72" t="s">
        <v>37</v>
      </c>
      <c r="H3" s="73" t="s">
        <v>77</v>
      </c>
    </row>
    <row r="4" spans="1:8" x14ac:dyDescent="0.2">
      <c r="A4" s="96" t="s">
        <v>1</v>
      </c>
      <c r="B4" s="93">
        <v>85.4</v>
      </c>
      <c r="C4" s="93">
        <v>228.42</v>
      </c>
      <c r="D4" s="93">
        <v>151.19</v>
      </c>
      <c r="E4" s="93">
        <v>32.49</v>
      </c>
      <c r="F4" s="208">
        <f>SUM(B16:C16)</f>
        <v>11709.039999999999</v>
      </c>
      <c r="G4" s="214">
        <f>SUM(D16)</f>
        <v>2454.7600000000002</v>
      </c>
      <c r="H4" s="217">
        <f>SUM(E16)</f>
        <v>1003.6200000000001</v>
      </c>
    </row>
    <row r="5" spans="1:8" x14ac:dyDescent="0.2">
      <c r="A5" s="92" t="s">
        <v>2</v>
      </c>
      <c r="B5" s="93">
        <v>250.99</v>
      </c>
      <c r="C5" s="93">
        <v>646.14</v>
      </c>
      <c r="D5" s="93">
        <v>52.12</v>
      </c>
      <c r="E5" s="93">
        <v>240.69</v>
      </c>
      <c r="F5" s="209"/>
      <c r="G5" s="215"/>
      <c r="H5" s="218"/>
    </row>
    <row r="6" spans="1:8" x14ac:dyDescent="0.2">
      <c r="A6" s="92" t="s">
        <v>3</v>
      </c>
      <c r="B6" s="93">
        <v>243.28</v>
      </c>
      <c r="C6" s="93">
        <v>229.65</v>
      </c>
      <c r="D6" s="93">
        <v>24.99</v>
      </c>
      <c r="E6" s="93">
        <v>30.36</v>
      </c>
      <c r="F6" s="209"/>
      <c r="G6" s="215"/>
      <c r="H6" s="218"/>
    </row>
    <row r="7" spans="1:8" x14ac:dyDescent="0.2">
      <c r="A7" s="94" t="s">
        <v>4</v>
      </c>
      <c r="B7" s="95">
        <v>45.65</v>
      </c>
      <c r="C7" s="95">
        <v>467.01</v>
      </c>
      <c r="D7" s="95">
        <v>32.67</v>
      </c>
      <c r="E7" s="95">
        <v>128.87</v>
      </c>
      <c r="F7" s="209"/>
      <c r="G7" s="215"/>
      <c r="H7" s="218"/>
    </row>
    <row r="8" spans="1:8" x14ac:dyDescent="0.2">
      <c r="A8" s="94" t="s">
        <v>5</v>
      </c>
      <c r="B8" s="95">
        <v>257.33999999999997</v>
      </c>
      <c r="C8" s="95">
        <v>528.14</v>
      </c>
      <c r="D8" s="95">
        <v>851.41</v>
      </c>
      <c r="E8" s="95">
        <v>24.04</v>
      </c>
      <c r="F8" s="209"/>
      <c r="G8" s="215"/>
      <c r="H8" s="218"/>
    </row>
    <row r="9" spans="1:8" x14ac:dyDescent="0.2">
      <c r="A9" s="94" t="s">
        <v>6</v>
      </c>
      <c r="B9" s="95">
        <v>221.2</v>
      </c>
      <c r="C9" s="95">
        <v>134.38</v>
      </c>
      <c r="D9" s="95">
        <v>163.18</v>
      </c>
      <c r="E9" s="95">
        <v>6.31</v>
      </c>
      <c r="F9" s="209"/>
      <c r="G9" s="215"/>
      <c r="H9" s="218"/>
    </row>
    <row r="10" spans="1:8" x14ac:dyDescent="0.2">
      <c r="A10" s="91" t="s">
        <v>7</v>
      </c>
      <c r="B10" s="90">
        <v>298.02999999999997</v>
      </c>
      <c r="C10" s="90">
        <v>0</v>
      </c>
      <c r="D10" s="90">
        <v>295.13</v>
      </c>
      <c r="E10" s="90">
        <v>191.32</v>
      </c>
      <c r="F10" s="209"/>
      <c r="G10" s="215"/>
      <c r="H10" s="218"/>
    </row>
    <row r="11" spans="1:8" x14ac:dyDescent="0.2">
      <c r="A11" s="91" t="s">
        <v>8</v>
      </c>
      <c r="B11" s="90">
        <v>547.86</v>
      </c>
      <c r="C11" s="90">
        <v>82.61</v>
      </c>
      <c r="D11" s="90">
        <v>11.67</v>
      </c>
      <c r="E11" s="90">
        <v>90.71</v>
      </c>
      <c r="F11" s="209"/>
      <c r="G11" s="215"/>
      <c r="H11" s="218"/>
    </row>
    <row r="12" spans="1:8" x14ac:dyDescent="0.2">
      <c r="A12" s="91" t="s">
        <v>9</v>
      </c>
      <c r="B12" s="90">
        <v>1338.71</v>
      </c>
      <c r="C12" s="90">
        <v>205.64</v>
      </c>
      <c r="D12" s="90">
        <v>19</v>
      </c>
      <c r="E12" s="90">
        <v>101.12</v>
      </c>
      <c r="F12" s="209"/>
      <c r="G12" s="215"/>
      <c r="H12" s="218"/>
    </row>
    <row r="13" spans="1:8" x14ac:dyDescent="0.2">
      <c r="A13" s="97" t="s">
        <v>10</v>
      </c>
      <c r="B13" s="98">
        <v>1128.4100000000001</v>
      </c>
      <c r="C13" s="98">
        <v>2314.56</v>
      </c>
      <c r="D13" s="98">
        <v>121.86</v>
      </c>
      <c r="E13" s="98">
        <v>90.65</v>
      </c>
      <c r="F13" s="209"/>
      <c r="G13" s="215"/>
      <c r="H13" s="218"/>
    </row>
    <row r="14" spans="1:8" x14ac:dyDescent="0.2">
      <c r="A14" s="97" t="s">
        <v>11</v>
      </c>
      <c r="B14" s="98">
        <v>758.41</v>
      </c>
      <c r="C14" s="98">
        <v>751.82</v>
      </c>
      <c r="D14" s="98">
        <v>0.24</v>
      </c>
      <c r="E14" s="98">
        <v>34.08</v>
      </c>
      <c r="F14" s="209"/>
      <c r="G14" s="215"/>
      <c r="H14" s="218"/>
    </row>
    <row r="15" spans="1:8" ht="13.5" thickBot="1" x14ac:dyDescent="0.25">
      <c r="A15" s="99" t="s">
        <v>12</v>
      </c>
      <c r="B15" s="98">
        <v>362.02</v>
      </c>
      <c r="C15" s="98">
        <v>583.37</v>
      </c>
      <c r="D15" s="98">
        <v>731.3</v>
      </c>
      <c r="E15" s="98">
        <v>32.979999999999997</v>
      </c>
      <c r="F15" s="209"/>
      <c r="G15" s="215"/>
      <c r="H15" s="218"/>
    </row>
    <row r="16" spans="1:8" ht="15.75" thickBot="1" x14ac:dyDescent="0.3">
      <c r="A16" s="5" t="s">
        <v>13</v>
      </c>
      <c r="B16" s="43">
        <f>SUM(B4:B15)</f>
        <v>5537.2999999999993</v>
      </c>
      <c r="C16" s="43">
        <f>SUM(C4:C15)</f>
        <v>6171.74</v>
      </c>
      <c r="D16" s="43">
        <f>SUM(D4:D15)</f>
        <v>2454.7600000000002</v>
      </c>
      <c r="E16" s="69">
        <f>SUM(E4:E15)</f>
        <v>1003.6200000000001</v>
      </c>
      <c r="F16" s="210"/>
      <c r="G16" s="216"/>
      <c r="H16" s="219"/>
    </row>
    <row r="17" spans="1:5" x14ac:dyDescent="0.2">
      <c r="A17" s="74" t="s">
        <v>79</v>
      </c>
      <c r="B17" s="75">
        <f>SUM(B4:B6)</f>
        <v>579.66999999999996</v>
      </c>
      <c r="C17" s="75">
        <f>SUM(C4:C6)</f>
        <v>1104.21</v>
      </c>
      <c r="D17" s="75">
        <f>SUM(D4:D6)</f>
        <v>228.3</v>
      </c>
      <c r="E17" s="75">
        <f>SUM(E4:E6)</f>
        <v>303.54000000000002</v>
      </c>
    </row>
    <row r="18" spans="1:5" x14ac:dyDescent="0.2">
      <c r="A18" s="74" t="s">
        <v>80</v>
      </c>
      <c r="B18" s="76">
        <f>SUM(B7:B9)</f>
        <v>524.18999999999994</v>
      </c>
      <c r="C18" s="76">
        <f>SUM(C7:C9)</f>
        <v>1129.53</v>
      </c>
      <c r="D18" s="76">
        <f>SUM(D7:D9)</f>
        <v>1047.26</v>
      </c>
      <c r="E18" s="76">
        <f>SUM(E7:E9)</f>
        <v>159.22</v>
      </c>
    </row>
    <row r="19" spans="1:5" x14ac:dyDescent="0.2">
      <c r="A19" s="74" t="s">
        <v>81</v>
      </c>
      <c r="B19" s="89">
        <f>SUM(B10:B12)</f>
        <v>2184.6</v>
      </c>
      <c r="C19" s="89">
        <f>SUM(C10:C12)</f>
        <v>288.25</v>
      </c>
      <c r="D19" s="89">
        <f>SUM(D10:D12)</f>
        <v>325.8</v>
      </c>
      <c r="E19" s="89">
        <f>SUM(E10:E12)</f>
        <v>383.15</v>
      </c>
    </row>
    <row r="20" spans="1:5" x14ac:dyDescent="0.2">
      <c r="A20" s="74" t="s">
        <v>82</v>
      </c>
      <c r="B20" s="111">
        <f>SUM(B13:B15)</f>
        <v>2248.84</v>
      </c>
      <c r="C20" s="111">
        <f>SUM(C13:C15)</f>
        <v>3649.75</v>
      </c>
      <c r="D20" s="111">
        <f>SUM(D13:D15)</f>
        <v>853.4</v>
      </c>
      <c r="E20" s="111">
        <f>SUM(E13:E15)</f>
        <v>157.71</v>
      </c>
    </row>
  </sheetData>
  <mergeCells count="6">
    <mergeCell ref="H4:H16"/>
    <mergeCell ref="B2:H2"/>
    <mergeCell ref="A2:A3"/>
    <mergeCell ref="F4:F16"/>
    <mergeCell ref="G4:G16"/>
    <mergeCell ref="A1:H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6"/>
  <sheetViews>
    <sheetView workbookViewId="0">
      <selection activeCell="H36" sqref="H36"/>
    </sheetView>
  </sheetViews>
  <sheetFormatPr defaultRowHeight="12.75" x14ac:dyDescent="0.2"/>
  <cols>
    <col min="1" max="1" width="10.28515625" customWidth="1"/>
    <col min="3" max="3" width="10.7109375" customWidth="1"/>
    <col min="4" max="4" width="11.85546875" customWidth="1"/>
    <col min="5" max="5" width="11.5703125" customWidth="1"/>
    <col min="6" max="6" width="12.7109375" customWidth="1"/>
    <col min="7" max="7" width="11.5703125" customWidth="1"/>
    <col min="8" max="8" width="13" customWidth="1"/>
  </cols>
  <sheetData>
    <row r="1" spans="1:8" ht="35.1" customHeight="1" thickBot="1" x14ac:dyDescent="0.25">
      <c r="A1" s="227" t="s">
        <v>86</v>
      </c>
      <c r="B1" s="227"/>
      <c r="C1" s="227"/>
      <c r="D1" s="227"/>
      <c r="E1" s="227"/>
      <c r="F1" s="227"/>
      <c r="G1" s="227"/>
      <c r="H1" s="227"/>
    </row>
    <row r="2" spans="1:8" x14ac:dyDescent="0.2">
      <c r="A2" s="195" t="s">
        <v>0</v>
      </c>
      <c r="B2" s="211" t="s">
        <v>52</v>
      </c>
      <c r="C2" s="212"/>
      <c r="D2" s="212"/>
      <c r="E2" s="212"/>
      <c r="F2" s="212"/>
      <c r="G2" s="212"/>
      <c r="H2" s="223"/>
    </row>
    <row r="3" spans="1:8" ht="51.75" thickBot="1" x14ac:dyDescent="0.25">
      <c r="A3" s="196"/>
      <c r="B3" s="70" t="s">
        <v>73</v>
      </c>
      <c r="C3" s="70" t="s">
        <v>74</v>
      </c>
      <c r="D3" s="70" t="s">
        <v>75</v>
      </c>
      <c r="E3" s="71" t="s">
        <v>78</v>
      </c>
      <c r="F3" s="71" t="s">
        <v>36</v>
      </c>
      <c r="G3" s="72" t="s">
        <v>37</v>
      </c>
      <c r="H3" s="73" t="s">
        <v>77</v>
      </c>
    </row>
    <row r="4" spans="1:8" x14ac:dyDescent="0.2">
      <c r="A4" s="96" t="s">
        <v>1</v>
      </c>
      <c r="B4" s="93">
        <v>594.38</v>
      </c>
      <c r="C4" s="93">
        <v>520.05999999999995</v>
      </c>
      <c r="D4" s="93">
        <v>546.72</v>
      </c>
      <c r="E4" s="93">
        <v>104.7</v>
      </c>
      <c r="F4" s="208">
        <f>SUM(B16:C16)</f>
        <v>19235.379999999997</v>
      </c>
      <c r="G4" s="214">
        <f>SUM(D16)</f>
        <v>3545.1000000000008</v>
      </c>
      <c r="H4" s="217">
        <f>SUM(E16)</f>
        <v>1122.0800000000002</v>
      </c>
    </row>
    <row r="5" spans="1:8" x14ac:dyDescent="0.2">
      <c r="A5" s="92" t="s">
        <v>2</v>
      </c>
      <c r="B5" s="93">
        <v>32.36</v>
      </c>
      <c r="C5" s="93">
        <v>636.19000000000005</v>
      </c>
      <c r="D5" s="93">
        <v>117.26</v>
      </c>
      <c r="E5" s="93">
        <v>85.01</v>
      </c>
      <c r="F5" s="209"/>
      <c r="G5" s="215"/>
      <c r="H5" s="218"/>
    </row>
    <row r="6" spans="1:8" x14ac:dyDescent="0.2">
      <c r="A6" s="92" t="s">
        <v>3</v>
      </c>
      <c r="B6" s="93">
        <v>365.35</v>
      </c>
      <c r="C6" s="93">
        <v>1783.58</v>
      </c>
      <c r="D6" s="93">
        <v>786.71</v>
      </c>
      <c r="E6" s="93">
        <v>352.25</v>
      </c>
      <c r="F6" s="209"/>
      <c r="G6" s="215"/>
      <c r="H6" s="218"/>
    </row>
    <row r="7" spans="1:8" x14ac:dyDescent="0.2">
      <c r="A7" s="94" t="s">
        <v>4</v>
      </c>
      <c r="B7" s="95">
        <v>436.26</v>
      </c>
      <c r="C7" s="95">
        <v>18.63</v>
      </c>
      <c r="D7" s="95">
        <v>84.66</v>
      </c>
      <c r="E7" s="95">
        <v>101.45</v>
      </c>
      <c r="F7" s="209"/>
      <c r="G7" s="215"/>
      <c r="H7" s="218"/>
    </row>
    <row r="8" spans="1:8" x14ac:dyDescent="0.2">
      <c r="A8" s="94" t="s">
        <v>5</v>
      </c>
      <c r="B8" s="95">
        <v>254.15</v>
      </c>
      <c r="C8" s="95">
        <v>359.49</v>
      </c>
      <c r="D8" s="95">
        <v>157.30000000000001</v>
      </c>
      <c r="E8" s="95">
        <v>0.42</v>
      </c>
      <c r="F8" s="209"/>
      <c r="G8" s="215"/>
      <c r="H8" s="218"/>
    </row>
    <row r="9" spans="1:8" x14ac:dyDescent="0.2">
      <c r="A9" s="94" t="s">
        <v>6</v>
      </c>
      <c r="B9" s="95">
        <v>358</v>
      </c>
      <c r="C9" s="95">
        <v>205.24</v>
      </c>
      <c r="D9" s="95">
        <v>963.5</v>
      </c>
      <c r="E9" s="95">
        <v>99.38</v>
      </c>
      <c r="F9" s="209"/>
      <c r="G9" s="215"/>
      <c r="H9" s="218"/>
    </row>
    <row r="10" spans="1:8" x14ac:dyDescent="0.2">
      <c r="A10" s="91" t="s">
        <v>7</v>
      </c>
      <c r="B10" s="90">
        <v>1368.45</v>
      </c>
      <c r="C10" s="90">
        <v>0</v>
      </c>
      <c r="D10" s="90">
        <v>7.11</v>
      </c>
      <c r="E10" s="90">
        <v>0</v>
      </c>
      <c r="F10" s="209"/>
      <c r="G10" s="215"/>
      <c r="H10" s="218"/>
    </row>
    <row r="11" spans="1:8" x14ac:dyDescent="0.2">
      <c r="A11" s="91" t="s">
        <v>8</v>
      </c>
      <c r="B11" s="90">
        <v>785.21</v>
      </c>
      <c r="C11" s="90">
        <v>0</v>
      </c>
      <c r="D11" s="90">
        <v>8.4</v>
      </c>
      <c r="E11" s="90">
        <v>0</v>
      </c>
      <c r="F11" s="209"/>
      <c r="G11" s="215"/>
      <c r="H11" s="218"/>
    </row>
    <row r="12" spans="1:8" x14ac:dyDescent="0.2">
      <c r="A12" s="91" t="s">
        <v>9</v>
      </c>
      <c r="B12" s="90">
        <v>705.18</v>
      </c>
      <c r="C12" s="90">
        <v>763.17</v>
      </c>
      <c r="D12" s="90">
        <v>32.9</v>
      </c>
      <c r="E12" s="90">
        <v>60.57</v>
      </c>
      <c r="F12" s="209"/>
      <c r="G12" s="215"/>
      <c r="H12" s="218"/>
    </row>
    <row r="13" spans="1:8" x14ac:dyDescent="0.2">
      <c r="A13" s="97" t="s">
        <v>10</v>
      </c>
      <c r="B13" s="98">
        <v>117.95</v>
      </c>
      <c r="C13" s="98">
        <v>2426.9299999999998</v>
      </c>
      <c r="D13" s="98">
        <v>45.92</v>
      </c>
      <c r="E13" s="98">
        <v>116.58</v>
      </c>
      <c r="F13" s="209"/>
      <c r="G13" s="215"/>
      <c r="H13" s="218"/>
    </row>
    <row r="14" spans="1:8" x14ac:dyDescent="0.2">
      <c r="A14" s="97" t="s">
        <v>11</v>
      </c>
      <c r="B14" s="98">
        <v>43.85</v>
      </c>
      <c r="C14" s="98">
        <v>5512.81</v>
      </c>
      <c r="D14" s="98">
        <v>318.76</v>
      </c>
      <c r="E14" s="98">
        <v>29.65</v>
      </c>
      <c r="F14" s="209"/>
      <c r="G14" s="215"/>
      <c r="H14" s="218"/>
    </row>
    <row r="15" spans="1:8" ht="13.5" thickBot="1" x14ac:dyDescent="0.25">
      <c r="A15" s="99" t="s">
        <v>12</v>
      </c>
      <c r="B15" s="98">
        <v>127.73</v>
      </c>
      <c r="C15" s="98">
        <v>1820.41</v>
      </c>
      <c r="D15" s="98">
        <v>475.86</v>
      </c>
      <c r="E15" s="98">
        <v>172.07</v>
      </c>
      <c r="F15" s="209"/>
      <c r="G15" s="215"/>
      <c r="H15" s="218"/>
    </row>
    <row r="16" spans="1:8" ht="15.75" thickBot="1" x14ac:dyDescent="0.3">
      <c r="A16" s="5" t="s">
        <v>13</v>
      </c>
      <c r="B16" s="43">
        <f>SUM(B4:B15)</f>
        <v>5188.87</v>
      </c>
      <c r="C16" s="43">
        <f>SUM(C4:C15)</f>
        <v>14046.509999999998</v>
      </c>
      <c r="D16" s="43">
        <f>SUM(D4:D15)</f>
        <v>3545.1000000000008</v>
      </c>
      <c r="E16" s="69">
        <f>SUM(E4:E15)</f>
        <v>1122.0800000000002</v>
      </c>
      <c r="F16" s="210"/>
      <c r="G16" s="216"/>
      <c r="H16" s="219"/>
    </row>
    <row r="17" spans="1:5" x14ac:dyDescent="0.2">
      <c r="A17" s="74" t="s">
        <v>79</v>
      </c>
      <c r="B17" s="75">
        <f>SUM(B4:B6)</f>
        <v>992.09</v>
      </c>
      <c r="C17" s="75">
        <f>SUM(C4:C6)</f>
        <v>2939.83</v>
      </c>
      <c r="D17" s="75">
        <f>SUM(D4:D6)</f>
        <v>1450.69</v>
      </c>
      <c r="E17" s="75">
        <f>SUM(E4:E6)</f>
        <v>541.96</v>
      </c>
    </row>
    <row r="18" spans="1:5" x14ac:dyDescent="0.2">
      <c r="A18" s="74" t="s">
        <v>80</v>
      </c>
      <c r="B18" s="76">
        <f>SUM(B7:B9)</f>
        <v>1048.4099999999999</v>
      </c>
      <c r="C18" s="76">
        <f>SUM(C7:C9)</f>
        <v>583.36</v>
      </c>
      <c r="D18" s="76">
        <f>SUM(D7:D9)</f>
        <v>1205.46</v>
      </c>
      <c r="E18" s="76">
        <f>SUM(E7:E9)</f>
        <v>201.25</v>
      </c>
    </row>
    <row r="19" spans="1:5" x14ac:dyDescent="0.2">
      <c r="A19" s="74" t="s">
        <v>81</v>
      </c>
      <c r="B19" s="89">
        <f>SUM(B10:B12)</f>
        <v>2858.8399999999997</v>
      </c>
      <c r="C19" s="89">
        <f>SUM(C10:C12)</f>
        <v>763.17</v>
      </c>
      <c r="D19" s="89">
        <f>SUM(D10:D12)</f>
        <v>48.41</v>
      </c>
      <c r="E19" s="89">
        <f>SUM(E10:E12)</f>
        <v>60.57</v>
      </c>
    </row>
    <row r="20" spans="1:5" x14ac:dyDescent="0.2">
      <c r="A20" s="74" t="s">
        <v>82</v>
      </c>
      <c r="B20" s="111">
        <f>SUM(B13:B15)</f>
        <v>289.53000000000003</v>
      </c>
      <c r="C20" s="111">
        <f>SUM(C13:C15)</f>
        <v>9760.15</v>
      </c>
      <c r="D20" s="111">
        <f>SUM(D13:D15)</f>
        <v>840.54</v>
      </c>
      <c r="E20" s="111">
        <f>SUM(E13:E15)</f>
        <v>318.29999999999995</v>
      </c>
    </row>
    <row r="26" spans="1:5" x14ac:dyDescent="0.2">
      <c r="A26" s="228" t="s">
        <v>98</v>
      </c>
      <c r="B26" s="228"/>
      <c r="C26" s="228"/>
      <c r="D26" s="228"/>
      <c r="E26" s="228"/>
    </row>
  </sheetData>
  <mergeCells count="7">
    <mergeCell ref="A1:H1"/>
    <mergeCell ref="A26:E26"/>
    <mergeCell ref="A2:A3"/>
    <mergeCell ref="B2:H2"/>
    <mergeCell ref="F4:F16"/>
    <mergeCell ref="G4:G16"/>
    <mergeCell ref="H4:H1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5"/>
  <sheetViews>
    <sheetView tabSelected="1" workbookViewId="0">
      <selection activeCell="E31" sqref="E31"/>
    </sheetView>
  </sheetViews>
  <sheetFormatPr defaultRowHeight="12.75" x14ac:dyDescent="0.2"/>
  <cols>
    <col min="2" max="2" width="11.140625" customWidth="1"/>
    <col min="3" max="3" width="9.85546875" customWidth="1"/>
    <col min="6" max="6" width="13.5703125" customWidth="1"/>
    <col min="7" max="7" width="11.85546875" customWidth="1"/>
    <col min="8" max="8" width="12" customWidth="1"/>
    <col min="10" max="10" width="7.5703125" customWidth="1"/>
    <col min="11" max="11" width="8.28515625" customWidth="1"/>
  </cols>
  <sheetData>
    <row r="1" spans="1:8" ht="39" customHeight="1" thickBot="1" x14ac:dyDescent="0.25">
      <c r="A1" s="227" t="s">
        <v>99</v>
      </c>
      <c r="B1" s="227"/>
      <c r="C1" s="227"/>
      <c r="D1" s="227"/>
      <c r="E1" s="227"/>
      <c r="F1" s="227"/>
      <c r="G1" s="227"/>
      <c r="H1" s="227"/>
    </row>
    <row r="2" spans="1:8" x14ac:dyDescent="0.2">
      <c r="A2" s="195" t="s">
        <v>0</v>
      </c>
      <c r="B2" s="211" t="s">
        <v>52</v>
      </c>
      <c r="C2" s="212"/>
      <c r="D2" s="212"/>
      <c r="E2" s="212"/>
      <c r="F2" s="212"/>
      <c r="G2" s="212"/>
      <c r="H2" s="223"/>
    </row>
    <row r="3" spans="1:8" ht="51.75" thickBot="1" x14ac:dyDescent="0.25">
      <c r="A3" s="196"/>
      <c r="B3" s="70" t="s">
        <v>73</v>
      </c>
      <c r="C3" s="70" t="s">
        <v>74</v>
      </c>
      <c r="D3" s="70" t="s">
        <v>75</v>
      </c>
      <c r="E3" s="71" t="s">
        <v>78</v>
      </c>
      <c r="F3" s="71" t="s">
        <v>36</v>
      </c>
      <c r="G3" s="72" t="s">
        <v>37</v>
      </c>
      <c r="H3" s="73" t="s">
        <v>77</v>
      </c>
    </row>
    <row r="4" spans="1:8" x14ac:dyDescent="0.2">
      <c r="A4" s="96" t="s">
        <v>1</v>
      </c>
      <c r="B4" s="93">
        <v>0</v>
      </c>
      <c r="C4" s="93">
        <v>86.03</v>
      </c>
      <c r="D4" s="93">
        <v>109.7</v>
      </c>
      <c r="E4" s="93">
        <v>304.75</v>
      </c>
      <c r="F4" s="208">
        <f>SUM(B16:C16)</f>
        <v>27392.76</v>
      </c>
      <c r="G4" s="214">
        <f>SUM(D16)</f>
        <v>2085.65</v>
      </c>
      <c r="H4" s="217">
        <f>SUM(E16)</f>
        <v>2554.1099999999997</v>
      </c>
    </row>
    <row r="5" spans="1:8" x14ac:dyDescent="0.2">
      <c r="A5" s="92" t="s">
        <v>2</v>
      </c>
      <c r="B5" s="93">
        <v>2665.49</v>
      </c>
      <c r="C5" s="93">
        <v>259.51</v>
      </c>
      <c r="D5" s="93">
        <v>230.88</v>
      </c>
      <c r="E5" s="93">
        <v>31.52</v>
      </c>
      <c r="F5" s="209"/>
      <c r="G5" s="215"/>
      <c r="H5" s="218"/>
    </row>
    <row r="6" spans="1:8" x14ac:dyDescent="0.2">
      <c r="A6" s="92" t="s">
        <v>3</v>
      </c>
      <c r="B6" s="93">
        <v>299.55</v>
      </c>
      <c r="C6" s="93">
        <v>725.84</v>
      </c>
      <c r="D6" s="93">
        <v>120.98</v>
      </c>
      <c r="E6" s="93">
        <v>58.31</v>
      </c>
      <c r="F6" s="209"/>
      <c r="G6" s="215"/>
      <c r="H6" s="218"/>
    </row>
    <row r="7" spans="1:8" x14ac:dyDescent="0.2">
      <c r="A7" s="94" t="s">
        <v>4</v>
      </c>
      <c r="B7" s="95">
        <v>431.02</v>
      </c>
      <c r="C7" s="95">
        <v>51.72</v>
      </c>
      <c r="D7" s="95">
        <v>260.5</v>
      </c>
      <c r="E7" s="95">
        <v>0.66</v>
      </c>
      <c r="F7" s="209"/>
      <c r="G7" s="215"/>
      <c r="H7" s="218"/>
    </row>
    <row r="8" spans="1:8" x14ac:dyDescent="0.2">
      <c r="A8" s="94" t="s">
        <v>5</v>
      </c>
      <c r="B8" s="95">
        <v>54.06</v>
      </c>
      <c r="C8" s="95">
        <v>564.19000000000005</v>
      </c>
      <c r="D8" s="95">
        <v>116.51</v>
      </c>
      <c r="E8" s="95">
        <v>91.12</v>
      </c>
      <c r="F8" s="209"/>
      <c r="G8" s="215"/>
      <c r="H8" s="218"/>
    </row>
    <row r="9" spans="1:8" x14ac:dyDescent="0.2">
      <c r="A9" s="94" t="s">
        <v>6</v>
      </c>
      <c r="B9" s="95">
        <v>1955.04</v>
      </c>
      <c r="C9" s="95">
        <v>18.11</v>
      </c>
      <c r="D9" s="95">
        <v>46.34</v>
      </c>
      <c r="E9" s="95">
        <v>141.97</v>
      </c>
      <c r="F9" s="209"/>
      <c r="G9" s="215"/>
      <c r="H9" s="218"/>
    </row>
    <row r="10" spans="1:8" x14ac:dyDescent="0.2">
      <c r="A10" s="91" t="s">
        <v>7</v>
      </c>
      <c r="B10" s="90">
        <v>3645.71</v>
      </c>
      <c r="C10" s="90">
        <v>0</v>
      </c>
      <c r="D10" s="90">
        <v>0</v>
      </c>
      <c r="E10" s="90">
        <v>1.33</v>
      </c>
      <c r="F10" s="209"/>
      <c r="G10" s="215"/>
      <c r="H10" s="218"/>
    </row>
    <row r="11" spans="1:8" x14ac:dyDescent="0.2">
      <c r="A11" s="91" t="s">
        <v>8</v>
      </c>
      <c r="B11" s="90">
        <v>2912.94</v>
      </c>
      <c r="C11" s="90">
        <v>0</v>
      </c>
      <c r="D11" s="90">
        <v>0</v>
      </c>
      <c r="E11" s="90">
        <v>1863.21</v>
      </c>
      <c r="F11" s="209"/>
      <c r="G11" s="215"/>
      <c r="H11" s="218"/>
    </row>
    <row r="12" spans="1:8" x14ac:dyDescent="0.2">
      <c r="A12" s="91" t="s">
        <v>9</v>
      </c>
      <c r="B12" s="90">
        <v>837</v>
      </c>
      <c r="C12" s="90">
        <v>3041.5</v>
      </c>
      <c r="D12" s="90">
        <v>104.78</v>
      </c>
      <c r="E12" s="90">
        <v>29.12</v>
      </c>
      <c r="F12" s="209"/>
      <c r="G12" s="215"/>
      <c r="H12" s="218"/>
    </row>
    <row r="13" spans="1:8" x14ac:dyDescent="0.2">
      <c r="A13" s="97" t="s">
        <v>10</v>
      </c>
      <c r="B13" s="98">
        <v>474.23</v>
      </c>
      <c r="C13" s="98">
        <v>2111.88</v>
      </c>
      <c r="D13" s="98">
        <v>164.29</v>
      </c>
      <c r="E13" s="98">
        <v>7.66</v>
      </c>
      <c r="F13" s="209"/>
      <c r="G13" s="215"/>
      <c r="H13" s="218"/>
    </row>
    <row r="14" spans="1:8" x14ac:dyDescent="0.2">
      <c r="A14" s="97" t="s">
        <v>11</v>
      </c>
      <c r="B14" s="98">
        <v>168.14</v>
      </c>
      <c r="C14" s="98">
        <v>2291.96</v>
      </c>
      <c r="D14" s="98">
        <v>176.41</v>
      </c>
      <c r="E14" s="98">
        <v>23.63</v>
      </c>
      <c r="F14" s="209"/>
      <c r="G14" s="215"/>
      <c r="H14" s="218"/>
    </row>
    <row r="15" spans="1:8" ht="13.5" thickBot="1" x14ac:dyDescent="0.25">
      <c r="A15" s="99" t="s">
        <v>12</v>
      </c>
      <c r="B15" s="98">
        <v>2694.48</v>
      </c>
      <c r="C15" s="98">
        <v>2104.36</v>
      </c>
      <c r="D15" s="98">
        <v>755.26</v>
      </c>
      <c r="E15" s="98">
        <v>0.83</v>
      </c>
      <c r="F15" s="209"/>
      <c r="G15" s="215"/>
      <c r="H15" s="218"/>
    </row>
    <row r="16" spans="1:8" ht="15.75" thickBot="1" x14ac:dyDescent="0.3">
      <c r="A16" s="5" t="s">
        <v>13</v>
      </c>
      <c r="B16" s="43">
        <f>SUM(B4:B15)</f>
        <v>16137.659999999998</v>
      </c>
      <c r="C16" s="43">
        <f>SUM(C4:C15)</f>
        <v>11255.1</v>
      </c>
      <c r="D16" s="43">
        <f>SUM(D4:D15)</f>
        <v>2085.65</v>
      </c>
      <c r="E16" s="69">
        <f>SUM(E4:E15)</f>
        <v>2554.1099999999997</v>
      </c>
      <c r="F16" s="210"/>
      <c r="G16" s="216"/>
      <c r="H16" s="219"/>
    </row>
    <row r="17" spans="1:5" x14ac:dyDescent="0.2">
      <c r="A17" s="74" t="s">
        <v>79</v>
      </c>
      <c r="B17" s="75">
        <f>SUM(B4:B6)</f>
        <v>2965.04</v>
      </c>
      <c r="C17" s="75">
        <f>SUM(C4:C6)</f>
        <v>1071.3800000000001</v>
      </c>
      <c r="D17" s="75">
        <f>SUM(D4:D6)</f>
        <v>461.56</v>
      </c>
      <c r="E17" s="75">
        <f>SUM(E4:E6)</f>
        <v>394.58</v>
      </c>
    </row>
    <row r="18" spans="1:5" x14ac:dyDescent="0.2">
      <c r="A18" s="74" t="s">
        <v>80</v>
      </c>
      <c r="B18" s="76">
        <f>SUM(B7:B9)</f>
        <v>2440.12</v>
      </c>
      <c r="C18" s="76">
        <f>SUM(C7:C9)</f>
        <v>634.0200000000001</v>
      </c>
      <c r="D18" s="76">
        <f>SUM(D7:D9)</f>
        <v>423.35</v>
      </c>
      <c r="E18" s="76">
        <f>SUM(E7:E9)</f>
        <v>233.75</v>
      </c>
    </row>
    <row r="19" spans="1:5" x14ac:dyDescent="0.2">
      <c r="A19" s="74" t="s">
        <v>81</v>
      </c>
      <c r="B19" s="89">
        <f>SUM(B10:B12)</f>
        <v>7395.65</v>
      </c>
      <c r="C19" s="89">
        <f>SUM(C10:C12)</f>
        <v>3041.5</v>
      </c>
      <c r="D19" s="89">
        <f>SUM(D10:D12)</f>
        <v>104.78</v>
      </c>
      <c r="E19" s="89">
        <f>SUM(E10:E12)</f>
        <v>1893.6599999999999</v>
      </c>
    </row>
    <row r="20" spans="1:5" x14ac:dyDescent="0.2">
      <c r="A20" s="74" t="s">
        <v>82</v>
      </c>
      <c r="B20" s="111">
        <f>SUM(B13:B15)</f>
        <v>3336.85</v>
      </c>
      <c r="C20" s="111">
        <f>SUM(C13:C15)</f>
        <v>6508.2000000000007</v>
      </c>
      <c r="D20" s="111">
        <f>SUM(D13:D15)</f>
        <v>1095.96</v>
      </c>
      <c r="E20" s="111">
        <f>SUM(E13:E15)</f>
        <v>32.119999999999997</v>
      </c>
    </row>
    <row r="25" spans="1:5" x14ac:dyDescent="0.2">
      <c r="A25" s="228" t="s">
        <v>100</v>
      </c>
      <c r="B25" s="228"/>
      <c r="C25" s="228"/>
      <c r="D25" s="228"/>
      <c r="E25" s="228"/>
    </row>
  </sheetData>
  <mergeCells count="7">
    <mergeCell ref="A25:E25"/>
    <mergeCell ref="A1:H1"/>
    <mergeCell ref="A2:A3"/>
    <mergeCell ref="B2:H2"/>
    <mergeCell ref="F4:F16"/>
    <mergeCell ref="G4:G16"/>
    <mergeCell ref="H4:H1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0"/>
  <sheetViews>
    <sheetView workbookViewId="0">
      <selection activeCell="E7" sqref="E7"/>
    </sheetView>
  </sheetViews>
  <sheetFormatPr defaultRowHeight="12.75" x14ac:dyDescent="0.2"/>
  <cols>
    <col min="2" max="3" width="12.7109375" customWidth="1"/>
    <col min="4" max="5" width="13.7109375" customWidth="1"/>
    <col min="6" max="6" width="13.5703125" customWidth="1"/>
    <col min="7" max="7" width="13.7109375" customWidth="1"/>
    <col min="8" max="8" width="15.140625" customWidth="1"/>
  </cols>
  <sheetData>
    <row r="1" spans="1:8" ht="35.1" customHeight="1" thickBot="1" x14ac:dyDescent="0.25">
      <c r="A1" s="231" t="s">
        <v>94</v>
      </c>
      <c r="B1" s="232"/>
      <c r="C1" s="232"/>
      <c r="D1" s="232"/>
      <c r="E1" s="232"/>
      <c r="F1" s="232"/>
      <c r="G1" s="232"/>
      <c r="H1" s="233"/>
    </row>
    <row r="2" spans="1:8" ht="16.5" thickTop="1" x14ac:dyDescent="0.25">
      <c r="A2" s="229" t="s">
        <v>14</v>
      </c>
      <c r="B2" s="234" t="s">
        <v>52</v>
      </c>
      <c r="C2" s="235"/>
      <c r="D2" s="235"/>
      <c r="E2" s="235"/>
      <c r="F2" s="235"/>
      <c r="G2" s="235"/>
      <c r="H2" s="236"/>
    </row>
    <row r="3" spans="1:8" ht="63" x14ac:dyDescent="0.2">
      <c r="A3" s="230"/>
      <c r="B3" s="119" t="s">
        <v>90</v>
      </c>
      <c r="C3" s="119" t="s">
        <v>91</v>
      </c>
      <c r="D3" s="119" t="s">
        <v>92</v>
      </c>
      <c r="E3" s="119" t="s">
        <v>93</v>
      </c>
      <c r="F3" s="119" t="s">
        <v>36</v>
      </c>
      <c r="G3" s="120" t="s">
        <v>37</v>
      </c>
      <c r="H3" s="121" t="s">
        <v>95</v>
      </c>
    </row>
    <row r="4" spans="1:8" ht="18" x14ac:dyDescent="0.25">
      <c r="A4" s="122">
        <v>2019</v>
      </c>
      <c r="B4" s="123">
        <f>'2019'!B17</f>
        <v>8182.4299999999994</v>
      </c>
      <c r="C4" s="123">
        <f>'2019'!C17</f>
        <v>16508.79</v>
      </c>
      <c r="D4" s="123">
        <f>'2019'!D17</f>
        <v>3739.16</v>
      </c>
      <c r="E4" s="123">
        <f>'2019'!E17</f>
        <v>689.53000000000009</v>
      </c>
      <c r="F4" s="124">
        <f>B4+C4</f>
        <v>24691.22</v>
      </c>
      <c r="G4" s="124">
        <f>D4+E4</f>
        <v>4428.6899999999996</v>
      </c>
      <c r="H4" s="125">
        <f>F4+G4</f>
        <v>29119.91</v>
      </c>
    </row>
    <row r="5" spans="1:8" ht="18" x14ac:dyDescent="0.25">
      <c r="A5" s="122">
        <v>2020</v>
      </c>
      <c r="B5" s="123">
        <f>'2020'!B16</f>
        <v>5537.2999999999993</v>
      </c>
      <c r="C5" s="123">
        <f>'2020'!C16</f>
        <v>6171.74</v>
      </c>
      <c r="D5" s="123">
        <f>'2020'!D16</f>
        <v>2454.7600000000002</v>
      </c>
      <c r="E5" s="123">
        <f>'2020'!E16</f>
        <v>1003.6200000000001</v>
      </c>
      <c r="F5" s="124">
        <f t="shared" ref="F5:F20" si="0">B5+C5</f>
        <v>11709.039999999999</v>
      </c>
      <c r="G5" s="124">
        <f t="shared" ref="G5:G20" si="1">D5+E5</f>
        <v>3458.38</v>
      </c>
      <c r="H5" s="125">
        <f t="shared" ref="H5:H20" si="2">F5+G5</f>
        <v>15167.419999999998</v>
      </c>
    </row>
    <row r="6" spans="1:8" ht="18" x14ac:dyDescent="0.25">
      <c r="A6" s="122">
        <v>2021</v>
      </c>
      <c r="B6" s="123">
        <f>'2021'!B16</f>
        <v>5188.87</v>
      </c>
      <c r="C6" s="123">
        <f>'2021'!C16</f>
        <v>14046.509999999998</v>
      </c>
      <c r="D6" s="123">
        <f>'2021'!D16</f>
        <v>3545.1000000000008</v>
      </c>
      <c r="E6" s="123">
        <f>'2021'!E16</f>
        <v>1122.0800000000002</v>
      </c>
      <c r="F6" s="124">
        <f t="shared" si="0"/>
        <v>19235.379999999997</v>
      </c>
      <c r="G6" s="124">
        <f t="shared" si="1"/>
        <v>4667.1800000000012</v>
      </c>
      <c r="H6" s="125">
        <f t="shared" si="2"/>
        <v>23902.559999999998</v>
      </c>
    </row>
    <row r="7" spans="1:8" ht="18" x14ac:dyDescent="0.25">
      <c r="A7" s="122">
        <v>2022</v>
      </c>
      <c r="B7" s="123">
        <f>'2022'!B16</f>
        <v>16137.659999999998</v>
      </c>
      <c r="C7" s="123">
        <f>'2022'!C16</f>
        <v>11255.1</v>
      </c>
      <c r="D7" s="123">
        <f>'2022'!D16</f>
        <v>2085.65</v>
      </c>
      <c r="E7" s="123">
        <f>'2022'!E16</f>
        <v>2554.1099999999997</v>
      </c>
      <c r="F7" s="124">
        <f t="shared" si="0"/>
        <v>27392.76</v>
      </c>
      <c r="G7" s="124">
        <f t="shared" si="1"/>
        <v>4639.76</v>
      </c>
      <c r="H7" s="125">
        <f t="shared" si="2"/>
        <v>32032.519999999997</v>
      </c>
    </row>
    <row r="8" spans="1:8" ht="18" x14ac:dyDescent="0.25">
      <c r="A8" s="122">
        <v>2023</v>
      </c>
      <c r="B8" s="123"/>
      <c r="C8" s="123"/>
      <c r="D8" s="123"/>
      <c r="E8" s="123"/>
      <c r="F8" s="124">
        <f t="shared" si="0"/>
        <v>0</v>
      </c>
      <c r="G8" s="124">
        <f t="shared" si="1"/>
        <v>0</v>
      </c>
      <c r="H8" s="125">
        <f t="shared" si="2"/>
        <v>0</v>
      </c>
    </row>
    <row r="9" spans="1:8" ht="18" x14ac:dyDescent="0.25">
      <c r="A9" s="122">
        <v>2024</v>
      </c>
      <c r="B9" s="123"/>
      <c r="C9" s="123"/>
      <c r="D9" s="123"/>
      <c r="E9" s="123"/>
      <c r="F9" s="124">
        <f t="shared" si="0"/>
        <v>0</v>
      </c>
      <c r="G9" s="124">
        <f t="shared" si="1"/>
        <v>0</v>
      </c>
      <c r="H9" s="125">
        <f t="shared" si="2"/>
        <v>0</v>
      </c>
    </row>
    <row r="10" spans="1:8" ht="18" x14ac:dyDescent="0.25">
      <c r="A10" s="122">
        <v>2025</v>
      </c>
      <c r="B10" s="123"/>
      <c r="C10" s="123"/>
      <c r="D10" s="123"/>
      <c r="E10" s="123"/>
      <c r="F10" s="124">
        <f t="shared" si="0"/>
        <v>0</v>
      </c>
      <c r="G10" s="124">
        <f t="shared" si="1"/>
        <v>0</v>
      </c>
      <c r="H10" s="125">
        <f t="shared" si="2"/>
        <v>0</v>
      </c>
    </row>
    <row r="11" spans="1:8" ht="18" x14ac:dyDescent="0.25">
      <c r="A11" s="122">
        <v>2026</v>
      </c>
      <c r="B11" s="123"/>
      <c r="C11" s="123"/>
      <c r="D11" s="123"/>
      <c r="E11" s="123"/>
      <c r="F11" s="124">
        <f t="shared" si="0"/>
        <v>0</v>
      </c>
      <c r="G11" s="124">
        <f t="shared" si="1"/>
        <v>0</v>
      </c>
      <c r="H11" s="125">
        <f t="shared" si="2"/>
        <v>0</v>
      </c>
    </row>
    <row r="12" spans="1:8" ht="18" x14ac:dyDescent="0.25">
      <c r="A12" s="122">
        <v>2027</v>
      </c>
      <c r="B12" s="123"/>
      <c r="C12" s="123"/>
      <c r="D12" s="123"/>
      <c r="E12" s="123"/>
      <c r="F12" s="124">
        <f t="shared" si="0"/>
        <v>0</v>
      </c>
      <c r="G12" s="124">
        <f t="shared" si="1"/>
        <v>0</v>
      </c>
      <c r="H12" s="125">
        <f t="shared" si="2"/>
        <v>0</v>
      </c>
    </row>
    <row r="13" spans="1:8" ht="18" x14ac:dyDescent="0.25">
      <c r="A13" s="122">
        <v>2028</v>
      </c>
      <c r="B13" s="123"/>
      <c r="C13" s="123"/>
      <c r="D13" s="123"/>
      <c r="E13" s="123"/>
      <c r="F13" s="124">
        <f t="shared" si="0"/>
        <v>0</v>
      </c>
      <c r="G13" s="124">
        <f t="shared" si="1"/>
        <v>0</v>
      </c>
      <c r="H13" s="125">
        <f t="shared" si="2"/>
        <v>0</v>
      </c>
    </row>
    <row r="14" spans="1:8" ht="18" x14ac:dyDescent="0.25">
      <c r="A14" s="122">
        <v>2029</v>
      </c>
      <c r="B14" s="123"/>
      <c r="C14" s="123"/>
      <c r="D14" s="123"/>
      <c r="E14" s="123"/>
      <c r="F14" s="124">
        <f t="shared" si="0"/>
        <v>0</v>
      </c>
      <c r="G14" s="124">
        <f t="shared" si="1"/>
        <v>0</v>
      </c>
      <c r="H14" s="125">
        <f t="shared" si="2"/>
        <v>0</v>
      </c>
    </row>
    <row r="15" spans="1:8" ht="18" x14ac:dyDescent="0.25">
      <c r="A15" s="122">
        <v>2030</v>
      </c>
      <c r="B15" s="123"/>
      <c r="C15" s="123"/>
      <c r="D15" s="123"/>
      <c r="E15" s="123"/>
      <c r="F15" s="124">
        <f t="shared" si="0"/>
        <v>0</v>
      </c>
      <c r="G15" s="124">
        <f t="shared" si="1"/>
        <v>0</v>
      </c>
      <c r="H15" s="125">
        <f t="shared" si="2"/>
        <v>0</v>
      </c>
    </row>
    <row r="16" spans="1:8" ht="18" x14ac:dyDescent="0.25">
      <c r="A16" s="122">
        <v>2031</v>
      </c>
      <c r="B16" s="123"/>
      <c r="C16" s="123"/>
      <c r="D16" s="123"/>
      <c r="E16" s="123"/>
      <c r="F16" s="124">
        <f t="shared" si="0"/>
        <v>0</v>
      </c>
      <c r="G16" s="124">
        <f t="shared" si="1"/>
        <v>0</v>
      </c>
      <c r="H16" s="125">
        <f t="shared" si="2"/>
        <v>0</v>
      </c>
    </row>
    <row r="17" spans="1:8" ht="18" x14ac:dyDescent="0.25">
      <c r="A17" s="122">
        <v>2032</v>
      </c>
      <c r="B17" s="123"/>
      <c r="C17" s="123"/>
      <c r="D17" s="123"/>
      <c r="E17" s="123"/>
      <c r="F17" s="124">
        <f t="shared" si="0"/>
        <v>0</v>
      </c>
      <c r="G17" s="124">
        <f t="shared" si="1"/>
        <v>0</v>
      </c>
      <c r="H17" s="125">
        <f t="shared" si="2"/>
        <v>0</v>
      </c>
    </row>
    <row r="18" spans="1:8" ht="18" x14ac:dyDescent="0.25">
      <c r="A18" s="122">
        <v>2033</v>
      </c>
      <c r="B18" s="126"/>
      <c r="C18" s="126"/>
      <c r="D18" s="126"/>
      <c r="E18" s="126"/>
      <c r="F18" s="124">
        <f t="shared" si="0"/>
        <v>0</v>
      </c>
      <c r="G18" s="124">
        <f t="shared" si="1"/>
        <v>0</v>
      </c>
      <c r="H18" s="125">
        <f t="shared" si="2"/>
        <v>0</v>
      </c>
    </row>
    <row r="19" spans="1:8" ht="18" x14ac:dyDescent="0.25">
      <c r="A19" s="122">
        <v>2034</v>
      </c>
      <c r="B19" s="126"/>
      <c r="C19" s="126"/>
      <c r="D19" s="126"/>
      <c r="E19" s="126"/>
      <c r="F19" s="124">
        <f t="shared" si="0"/>
        <v>0</v>
      </c>
      <c r="G19" s="124">
        <f t="shared" si="1"/>
        <v>0</v>
      </c>
      <c r="H19" s="125">
        <f t="shared" si="2"/>
        <v>0</v>
      </c>
    </row>
    <row r="20" spans="1:8" ht="18.75" thickBot="1" x14ac:dyDescent="0.3">
      <c r="A20" s="127">
        <v>2035</v>
      </c>
      <c r="B20" s="128"/>
      <c r="C20" s="128"/>
      <c r="D20" s="128"/>
      <c r="E20" s="128"/>
      <c r="F20" s="124">
        <f t="shared" si="0"/>
        <v>0</v>
      </c>
      <c r="G20" s="124">
        <f t="shared" si="1"/>
        <v>0</v>
      </c>
      <c r="H20" s="125">
        <f t="shared" si="2"/>
        <v>0</v>
      </c>
    </row>
    <row r="21" spans="1:8" ht="13.5" thickTop="1" x14ac:dyDescent="0.2"/>
    <row r="30" spans="1:8" x14ac:dyDescent="0.2">
      <c r="A30" s="228" t="s">
        <v>97</v>
      </c>
      <c r="B30" s="228"/>
      <c r="C30" s="228"/>
      <c r="D30" s="228"/>
      <c r="E30" s="228"/>
    </row>
  </sheetData>
  <mergeCells count="4">
    <mergeCell ref="A2:A3"/>
    <mergeCell ref="A1:H1"/>
    <mergeCell ref="B2:H2"/>
    <mergeCell ref="A30:E30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28"/>
  <sheetViews>
    <sheetView topLeftCell="A82" zoomScaleNormal="100" workbookViewId="0">
      <selection activeCell="I20" sqref="I20"/>
    </sheetView>
  </sheetViews>
  <sheetFormatPr defaultRowHeight="12.75" x14ac:dyDescent="0.2"/>
  <cols>
    <col min="1" max="1" width="7.7109375" customWidth="1"/>
    <col min="2" max="5" width="11.28515625" customWidth="1"/>
    <col min="6" max="6" width="18.85546875" customWidth="1"/>
    <col min="7" max="7" width="18.85546875" bestFit="1" customWidth="1"/>
    <col min="9" max="9" width="7.5703125" bestFit="1" customWidth="1"/>
    <col min="10" max="12" width="16.85546875" customWidth="1"/>
    <col min="14" max="14" width="15.28515625" customWidth="1"/>
    <col min="15" max="15" width="7.5703125" customWidth="1"/>
    <col min="16" max="16" width="11.85546875" bestFit="1" customWidth="1"/>
    <col min="17" max="17" width="13.28515625" bestFit="1" customWidth="1"/>
    <col min="18" max="18" width="11.85546875" bestFit="1" customWidth="1"/>
    <col min="19" max="19" width="13.28515625" bestFit="1" customWidth="1"/>
    <col min="20" max="20" width="14.28515625" bestFit="1" customWidth="1"/>
    <col min="21" max="21" width="15" bestFit="1" customWidth="1"/>
    <col min="22" max="22" width="11.85546875" bestFit="1" customWidth="1"/>
    <col min="23" max="23" width="13.28515625" bestFit="1" customWidth="1"/>
    <col min="24" max="24" width="11.85546875" customWidth="1"/>
    <col min="25" max="25" width="13.28515625" bestFit="1" customWidth="1"/>
    <col min="26" max="27" width="15.140625" customWidth="1"/>
  </cols>
  <sheetData>
    <row r="1" spans="1:27" ht="39.75" customHeight="1" x14ac:dyDescent="0.2">
      <c r="A1" s="249" t="s">
        <v>71</v>
      </c>
      <c r="B1" s="249"/>
      <c r="C1" s="249"/>
      <c r="D1" s="249"/>
      <c r="E1" s="249"/>
      <c r="F1" s="249"/>
      <c r="G1" s="249"/>
      <c r="H1" s="9"/>
      <c r="I1" s="194" t="s">
        <v>47</v>
      </c>
      <c r="J1" s="194"/>
      <c r="K1" s="194"/>
      <c r="L1" s="194"/>
      <c r="O1" s="194" t="s">
        <v>61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</row>
    <row r="2" spans="1:27" ht="13.5" thickBo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27" ht="15.75" customHeight="1" x14ac:dyDescent="0.25">
      <c r="A3" s="247" t="s">
        <v>14</v>
      </c>
      <c r="B3" s="250" t="s">
        <v>52</v>
      </c>
      <c r="C3" s="251"/>
      <c r="D3" s="251"/>
      <c r="E3" s="251"/>
      <c r="F3" s="251"/>
      <c r="G3" s="252"/>
      <c r="H3" s="11"/>
      <c r="I3" s="253" t="s">
        <v>14</v>
      </c>
      <c r="J3" s="255" t="s">
        <v>52</v>
      </c>
      <c r="K3" s="256"/>
      <c r="L3" s="257"/>
      <c r="M3" s="14"/>
      <c r="N3" s="14"/>
      <c r="O3" s="242" t="s">
        <v>14</v>
      </c>
      <c r="P3" s="244" t="s">
        <v>59</v>
      </c>
      <c r="Q3" s="245"/>
      <c r="R3" s="245"/>
      <c r="S3" s="245"/>
      <c r="T3" s="245"/>
      <c r="U3" s="246"/>
      <c r="V3" s="244" t="s">
        <v>60</v>
      </c>
      <c r="W3" s="245"/>
      <c r="X3" s="245"/>
      <c r="Y3" s="245"/>
      <c r="Z3" s="245"/>
      <c r="AA3" s="246"/>
    </row>
    <row r="4" spans="1:27" ht="60" x14ac:dyDescent="0.2">
      <c r="A4" s="248"/>
      <c r="B4" s="171" t="s">
        <v>21</v>
      </c>
      <c r="C4" s="171" t="s">
        <v>22</v>
      </c>
      <c r="D4" s="171" t="s">
        <v>34</v>
      </c>
      <c r="E4" s="171" t="s">
        <v>35</v>
      </c>
      <c r="F4" s="172" t="s">
        <v>36</v>
      </c>
      <c r="G4" s="173" t="s">
        <v>37</v>
      </c>
      <c r="H4" s="10"/>
      <c r="I4" s="254"/>
      <c r="J4" s="158" t="s">
        <v>49</v>
      </c>
      <c r="K4" s="158" t="s">
        <v>50</v>
      </c>
      <c r="L4" s="159" t="s">
        <v>51</v>
      </c>
      <c r="O4" s="243"/>
      <c r="P4" s="130" t="s">
        <v>62</v>
      </c>
      <c r="Q4" s="130" t="s">
        <v>64</v>
      </c>
      <c r="R4" s="130" t="s">
        <v>63</v>
      </c>
      <c r="S4" s="130" t="s">
        <v>65</v>
      </c>
      <c r="T4" s="131" t="s">
        <v>66</v>
      </c>
      <c r="U4" s="131" t="s">
        <v>67</v>
      </c>
      <c r="V4" s="130" t="s">
        <v>62</v>
      </c>
      <c r="W4" s="130" t="s">
        <v>64</v>
      </c>
      <c r="X4" s="130" t="s">
        <v>63</v>
      </c>
      <c r="Y4" s="130" t="s">
        <v>65</v>
      </c>
      <c r="Z4" s="131" t="s">
        <v>66</v>
      </c>
      <c r="AA4" s="131" t="s">
        <v>67</v>
      </c>
    </row>
    <row r="5" spans="1:27" ht="18" x14ac:dyDescent="0.25">
      <c r="A5" s="174">
        <v>2008</v>
      </c>
      <c r="B5" s="175">
        <f>'2008'!B17</f>
        <v>43680.799509769153</v>
      </c>
      <c r="C5" s="175">
        <f>'2008'!C17</f>
        <v>22023.686629807104</v>
      </c>
      <c r="D5" s="175">
        <f>'2008'!D17</f>
        <v>2907.9726218941646</v>
      </c>
      <c r="E5" s="175">
        <f>'2008'!E17</f>
        <v>4786.6110483766479</v>
      </c>
      <c r="F5" s="176">
        <f t="shared" ref="F5:F11" si="0">SUM(B5:C5)</f>
        <v>65704.486139576256</v>
      </c>
      <c r="G5" s="177">
        <f t="shared" ref="G5:G12" si="1">SUM(D5:E5)</f>
        <v>7694.5836702708129</v>
      </c>
      <c r="H5" s="10"/>
      <c r="I5" s="160">
        <v>2008</v>
      </c>
      <c r="J5" s="161">
        <f>SUM(B5,D5)</f>
        <v>46588.772131663318</v>
      </c>
      <c r="K5" s="161">
        <f>SUM(C5,E5)</f>
        <v>26810.29767818375</v>
      </c>
      <c r="L5" s="162">
        <f>SUM(J5:K5)</f>
        <v>73399.069809847075</v>
      </c>
      <c r="O5" s="132">
        <v>2008</v>
      </c>
      <c r="P5" s="133">
        <v>363</v>
      </c>
      <c r="Q5" s="134">
        <f>B5/1000</f>
        <v>43.680799509769152</v>
      </c>
      <c r="R5" s="133">
        <v>116</v>
      </c>
      <c r="S5" s="134">
        <f>C5/1000</f>
        <v>22.023686629807102</v>
      </c>
      <c r="T5" s="135">
        <v>479</v>
      </c>
      <c r="U5" s="136">
        <f>F5/1000</f>
        <v>65.704486139576261</v>
      </c>
      <c r="V5" s="133">
        <v>51</v>
      </c>
      <c r="W5" s="136">
        <f>D5/1000</f>
        <v>2.9079726218941646</v>
      </c>
      <c r="X5" s="133">
        <v>31</v>
      </c>
      <c r="Y5" s="136">
        <f>E5/1000</f>
        <v>4.7866110483766482</v>
      </c>
      <c r="Z5" s="135">
        <v>82</v>
      </c>
      <c r="AA5" s="137">
        <f>G5/1000</f>
        <v>7.6945836702708128</v>
      </c>
    </row>
    <row r="6" spans="1:27" ht="18" x14ac:dyDescent="0.25">
      <c r="A6" s="174">
        <v>2009</v>
      </c>
      <c r="B6" s="175">
        <f>'2009'!B17</f>
        <v>43210.908335402557</v>
      </c>
      <c r="C6" s="175">
        <f>'2009'!C17</f>
        <v>12746.955012005557</v>
      </c>
      <c r="D6" s="175">
        <f>'2009'!D17</f>
        <v>4862.8346774961592</v>
      </c>
      <c r="E6" s="175">
        <f>'2009'!E17</f>
        <v>5409.5308919210547</v>
      </c>
      <c r="F6" s="176">
        <f t="shared" si="0"/>
        <v>55957.863347408114</v>
      </c>
      <c r="G6" s="177">
        <f t="shared" si="1"/>
        <v>10272.365569417214</v>
      </c>
      <c r="H6" s="10"/>
      <c r="I6" s="160">
        <v>2009</v>
      </c>
      <c r="J6" s="161">
        <f t="shared" ref="J6:K11" si="2">SUM(B6,D6)</f>
        <v>48073.743012898718</v>
      </c>
      <c r="K6" s="161">
        <f t="shared" si="2"/>
        <v>18156.485903926612</v>
      </c>
      <c r="L6" s="162">
        <f t="shared" ref="L6:L11" si="3">SUM(J6:K6)</f>
        <v>66230.228916825334</v>
      </c>
      <c r="O6" s="132">
        <v>2009</v>
      </c>
      <c r="P6" s="133">
        <v>279</v>
      </c>
      <c r="Q6" s="134">
        <f t="shared" ref="Q6:Q15" si="4">B6/1000</f>
        <v>43.210908335402557</v>
      </c>
      <c r="R6" s="133">
        <v>106</v>
      </c>
      <c r="S6" s="134">
        <f t="shared" ref="S6:S15" si="5">C6/1000</f>
        <v>12.746955012005557</v>
      </c>
      <c r="T6" s="135">
        <v>385</v>
      </c>
      <c r="U6" s="136">
        <f t="shared" ref="U6:U14" si="6">F6/1000</f>
        <v>55.957863347408114</v>
      </c>
      <c r="V6" s="133">
        <v>55</v>
      </c>
      <c r="W6" s="136">
        <f t="shared" ref="W6:W15" si="7">D6/1000</f>
        <v>4.8628346774961591</v>
      </c>
      <c r="X6" s="133">
        <v>38</v>
      </c>
      <c r="Y6" s="136">
        <f t="shared" ref="Y6:Y14" si="8">E6/1000</f>
        <v>5.4095308919210545</v>
      </c>
      <c r="Z6" s="135">
        <v>93</v>
      </c>
      <c r="AA6" s="137">
        <f t="shared" ref="AA6:AA15" si="9">G6/1000</f>
        <v>10.272365569417214</v>
      </c>
    </row>
    <row r="7" spans="1:27" ht="18" x14ac:dyDescent="0.25">
      <c r="A7" s="174">
        <v>2010</v>
      </c>
      <c r="B7" s="175">
        <f>'2010'!B17</f>
        <v>24420.002294568869</v>
      </c>
      <c r="C7" s="175">
        <f>'2010'!C17</f>
        <v>21391.676509100445</v>
      </c>
      <c r="D7" s="175">
        <f>'2010'!D17</f>
        <v>5967.7077926641969</v>
      </c>
      <c r="E7" s="175">
        <f>'2010'!E17</f>
        <v>1657.2630212860608</v>
      </c>
      <c r="F7" s="176">
        <f t="shared" si="0"/>
        <v>45811.678803669318</v>
      </c>
      <c r="G7" s="177">
        <f t="shared" si="1"/>
        <v>7624.9708139502582</v>
      </c>
      <c r="H7" s="10"/>
      <c r="I7" s="160">
        <v>2010</v>
      </c>
      <c r="J7" s="161">
        <f t="shared" si="2"/>
        <v>30387.710087233067</v>
      </c>
      <c r="K7" s="161">
        <f t="shared" si="2"/>
        <v>23048.939530386506</v>
      </c>
      <c r="L7" s="162">
        <f t="shared" si="3"/>
        <v>53436.649617619572</v>
      </c>
      <c r="O7" s="132">
        <v>2010</v>
      </c>
      <c r="P7" s="133">
        <v>290</v>
      </c>
      <c r="Q7" s="134">
        <f t="shared" si="4"/>
        <v>24.420002294568867</v>
      </c>
      <c r="R7" s="133">
        <v>110</v>
      </c>
      <c r="S7" s="134">
        <f t="shared" si="5"/>
        <v>21.391676509100446</v>
      </c>
      <c r="T7" s="135">
        <v>400</v>
      </c>
      <c r="U7" s="136">
        <f t="shared" si="6"/>
        <v>45.811678803669317</v>
      </c>
      <c r="V7" s="133">
        <v>26</v>
      </c>
      <c r="W7" s="136">
        <f t="shared" si="7"/>
        <v>5.9677077926641973</v>
      </c>
      <c r="X7" s="133">
        <v>24</v>
      </c>
      <c r="Y7" s="136">
        <f t="shared" si="8"/>
        <v>1.6572630212860608</v>
      </c>
      <c r="Z7" s="135">
        <v>50</v>
      </c>
      <c r="AA7" s="137">
        <f t="shared" si="9"/>
        <v>7.6249708139502586</v>
      </c>
    </row>
    <row r="8" spans="1:27" ht="18" x14ac:dyDescent="0.25">
      <c r="A8" s="174">
        <v>2011</v>
      </c>
      <c r="B8" s="175">
        <f>'2011'!B17</f>
        <v>9748.3953338008887</v>
      </c>
      <c r="C8" s="175">
        <f>'2011'!C17</f>
        <v>12799.553221074761</v>
      </c>
      <c r="D8" s="175">
        <f>'2011'!D17</f>
        <v>1146.6483454795439</v>
      </c>
      <c r="E8" s="175">
        <f>'2011'!E17</f>
        <v>877.23690654437746</v>
      </c>
      <c r="F8" s="176">
        <f t="shared" si="0"/>
        <v>22547.948554875649</v>
      </c>
      <c r="G8" s="177">
        <f t="shared" si="1"/>
        <v>2023.8852520239213</v>
      </c>
      <c r="H8" s="10"/>
      <c r="I8" s="160">
        <v>2011</v>
      </c>
      <c r="J8" s="161">
        <f t="shared" si="2"/>
        <v>10895.043679280432</v>
      </c>
      <c r="K8" s="161">
        <f t="shared" si="2"/>
        <v>13676.790127619139</v>
      </c>
      <c r="L8" s="162">
        <f t="shared" si="3"/>
        <v>24571.833806899573</v>
      </c>
      <c r="O8" s="132">
        <v>2011</v>
      </c>
      <c r="P8" s="133">
        <v>240</v>
      </c>
      <c r="Q8" s="134">
        <f t="shared" si="4"/>
        <v>9.7483953338008895</v>
      </c>
      <c r="R8" s="133">
        <v>106</v>
      </c>
      <c r="S8" s="134">
        <f t="shared" si="5"/>
        <v>12.79955322107476</v>
      </c>
      <c r="T8" s="135">
        <v>346</v>
      </c>
      <c r="U8" s="136">
        <f t="shared" si="6"/>
        <v>22.547948554875649</v>
      </c>
      <c r="V8" s="133">
        <v>27</v>
      </c>
      <c r="W8" s="136">
        <f t="shared" si="7"/>
        <v>1.146648345479544</v>
      </c>
      <c r="X8" s="133">
        <v>17</v>
      </c>
      <c r="Y8" s="136">
        <f t="shared" si="8"/>
        <v>0.87723690654437747</v>
      </c>
      <c r="Z8" s="135">
        <v>44</v>
      </c>
      <c r="AA8" s="137">
        <f t="shared" si="9"/>
        <v>2.0238852520239212</v>
      </c>
    </row>
    <row r="9" spans="1:27" ht="18" x14ac:dyDescent="0.25">
      <c r="A9" s="174">
        <v>2012</v>
      </c>
      <c r="B9" s="175">
        <f>'2012'!B17</f>
        <v>4119.730046573085</v>
      </c>
      <c r="C9" s="175">
        <f>'2012'!C17</f>
        <v>4399.7761112664548</v>
      </c>
      <c r="D9" s="175">
        <f>'2012'!D17</f>
        <v>1647.1113096340553</v>
      </c>
      <c r="E9" s="175">
        <f>'2012'!E17</f>
        <v>1768.786272077625</v>
      </c>
      <c r="F9" s="176">
        <f t="shared" si="0"/>
        <v>8519.5061578395398</v>
      </c>
      <c r="G9" s="177">
        <f t="shared" si="1"/>
        <v>3415.8975817116802</v>
      </c>
      <c r="H9" s="10"/>
      <c r="I9" s="160">
        <v>2012</v>
      </c>
      <c r="J9" s="161">
        <f t="shared" si="2"/>
        <v>5766.8413562071401</v>
      </c>
      <c r="K9" s="161">
        <f t="shared" si="2"/>
        <v>6168.5623833440795</v>
      </c>
      <c r="L9" s="162">
        <f t="shared" si="3"/>
        <v>11935.40373955122</v>
      </c>
      <c r="O9" s="132">
        <v>2012</v>
      </c>
      <c r="P9" s="133">
        <v>174</v>
      </c>
      <c r="Q9" s="134">
        <f t="shared" si="4"/>
        <v>4.1197300465730846</v>
      </c>
      <c r="R9" s="133">
        <v>131</v>
      </c>
      <c r="S9" s="134">
        <f t="shared" si="5"/>
        <v>4.3997761112664548</v>
      </c>
      <c r="T9" s="135">
        <v>305</v>
      </c>
      <c r="U9" s="136">
        <f t="shared" si="6"/>
        <v>8.5195061578395404</v>
      </c>
      <c r="V9" s="133">
        <v>31</v>
      </c>
      <c r="W9" s="136">
        <f t="shared" si="7"/>
        <v>1.6471113096340553</v>
      </c>
      <c r="X9" s="133">
        <v>7</v>
      </c>
      <c r="Y9" s="136">
        <f t="shared" si="8"/>
        <v>1.7687862720776251</v>
      </c>
      <c r="Z9" s="135">
        <v>38</v>
      </c>
      <c r="AA9" s="137">
        <f t="shared" si="9"/>
        <v>3.4158975817116803</v>
      </c>
    </row>
    <row r="10" spans="1:27" ht="18" x14ac:dyDescent="0.25">
      <c r="A10" s="174">
        <v>2013</v>
      </c>
      <c r="B10" s="175">
        <f>'2013'!B17</f>
        <v>3139.2218914544001</v>
      </c>
      <c r="C10" s="175">
        <f>'2013'!C17</f>
        <v>10203.570764982529</v>
      </c>
      <c r="D10" s="175">
        <f>'2013'!D17</f>
        <v>707.01953345315792</v>
      </c>
      <c r="E10" s="175">
        <f>'2013'!E17</f>
        <v>1606.5</v>
      </c>
      <c r="F10" s="176">
        <f t="shared" si="0"/>
        <v>13342.79265643693</v>
      </c>
      <c r="G10" s="177">
        <f t="shared" si="1"/>
        <v>2313.5195334531581</v>
      </c>
      <c r="H10" s="10"/>
      <c r="I10" s="160">
        <v>2013</v>
      </c>
      <c r="J10" s="161">
        <f t="shared" si="2"/>
        <v>3846.2414249075582</v>
      </c>
      <c r="K10" s="161">
        <f t="shared" si="2"/>
        <v>11810.070764982529</v>
      </c>
      <c r="L10" s="162">
        <f t="shared" si="3"/>
        <v>15656.312189890086</v>
      </c>
      <c r="O10" s="132">
        <v>2013</v>
      </c>
      <c r="P10" s="133">
        <v>171</v>
      </c>
      <c r="Q10" s="134">
        <f t="shared" si="4"/>
        <v>3.1392218914544001</v>
      </c>
      <c r="R10" s="133">
        <v>98</v>
      </c>
      <c r="S10" s="134">
        <f t="shared" si="5"/>
        <v>10.20357076498253</v>
      </c>
      <c r="T10" s="135">
        <v>269</v>
      </c>
      <c r="U10" s="136">
        <f t="shared" si="6"/>
        <v>13.342792656436931</v>
      </c>
      <c r="V10" s="133">
        <v>13</v>
      </c>
      <c r="W10" s="136">
        <f t="shared" si="7"/>
        <v>0.70701953345315793</v>
      </c>
      <c r="X10" s="133">
        <v>13</v>
      </c>
      <c r="Y10" s="136">
        <f t="shared" si="8"/>
        <v>1.6065</v>
      </c>
      <c r="Z10" s="135">
        <v>26</v>
      </c>
      <c r="AA10" s="137">
        <f t="shared" si="9"/>
        <v>2.313519533453158</v>
      </c>
    </row>
    <row r="11" spans="1:27" ht="18" x14ac:dyDescent="0.25">
      <c r="A11" s="174">
        <v>2014</v>
      </c>
      <c r="B11" s="175">
        <f>'2014'!B17</f>
        <v>4147.6097411548417</v>
      </c>
      <c r="C11" s="175">
        <f>'2014'!C17</f>
        <v>8764.7703146144831</v>
      </c>
      <c r="D11" s="175">
        <f>'2014'!D17</f>
        <v>540.6738530109958</v>
      </c>
      <c r="E11" s="175">
        <f>'2014'!E17</f>
        <v>1344.7105830830253</v>
      </c>
      <c r="F11" s="176">
        <f t="shared" si="0"/>
        <v>12912.380055769325</v>
      </c>
      <c r="G11" s="177">
        <f t="shared" si="1"/>
        <v>1885.3844360940211</v>
      </c>
      <c r="H11" s="10"/>
      <c r="I11" s="160">
        <v>2014</v>
      </c>
      <c r="J11" s="161">
        <f t="shared" si="2"/>
        <v>4688.2835941658377</v>
      </c>
      <c r="K11" s="161">
        <f t="shared" si="2"/>
        <v>10109.480897697509</v>
      </c>
      <c r="L11" s="162">
        <f t="shared" si="3"/>
        <v>14797.764491863347</v>
      </c>
      <c r="O11" s="132">
        <v>2014</v>
      </c>
      <c r="P11" s="133">
        <v>180</v>
      </c>
      <c r="Q11" s="134">
        <f t="shared" si="4"/>
        <v>4.1476097411548416</v>
      </c>
      <c r="R11" s="133">
        <v>158</v>
      </c>
      <c r="S11" s="134">
        <f t="shared" si="5"/>
        <v>8.7647703146144824</v>
      </c>
      <c r="T11" s="135">
        <v>338</v>
      </c>
      <c r="U11" s="136">
        <f t="shared" si="6"/>
        <v>12.912380055769324</v>
      </c>
      <c r="V11" s="133">
        <v>21</v>
      </c>
      <c r="W11" s="136">
        <f t="shared" si="7"/>
        <v>0.5406738530109958</v>
      </c>
      <c r="X11" s="133">
        <v>15</v>
      </c>
      <c r="Y11" s="136">
        <f t="shared" si="8"/>
        <v>1.3447105830830253</v>
      </c>
      <c r="Z11" s="135">
        <v>36</v>
      </c>
      <c r="AA11" s="137">
        <f t="shared" si="9"/>
        <v>1.8853844360940211</v>
      </c>
    </row>
    <row r="12" spans="1:27" ht="18" x14ac:dyDescent="0.25">
      <c r="A12" s="178">
        <v>2015</v>
      </c>
      <c r="B12" s="175">
        <f>'2015'!B17</f>
        <v>3993.022674114909</v>
      </c>
      <c r="C12" s="175">
        <f>'2015'!C17</f>
        <v>9011.493788650936</v>
      </c>
      <c r="D12" s="175">
        <f>'2015'!D17</f>
        <v>1172.5802725300932</v>
      </c>
      <c r="E12" s="175">
        <f>'2015'!E17</f>
        <v>383.26</v>
      </c>
      <c r="F12" s="176">
        <f t="shared" ref="F12:F19" si="10">SUM(B12:C12)</f>
        <v>13004.516462765845</v>
      </c>
      <c r="G12" s="177">
        <f t="shared" si="1"/>
        <v>1555.8402725300932</v>
      </c>
      <c r="H12" s="10"/>
      <c r="I12" s="163">
        <v>2015</v>
      </c>
      <c r="J12" s="161">
        <f t="shared" ref="J12:K14" si="11">SUM(B12,D12)</f>
        <v>5165.6029466450018</v>
      </c>
      <c r="K12" s="161">
        <f t="shared" si="11"/>
        <v>9394.7537886509363</v>
      </c>
      <c r="L12" s="162">
        <f>SUM(J12:K12)</f>
        <v>14560.356735295938</v>
      </c>
      <c r="O12" s="138">
        <v>2015</v>
      </c>
      <c r="P12" s="133">
        <v>151</v>
      </c>
      <c r="Q12" s="134">
        <f t="shared" si="4"/>
        <v>3.9930226741149091</v>
      </c>
      <c r="R12" s="133">
        <v>144</v>
      </c>
      <c r="S12" s="134">
        <f t="shared" si="5"/>
        <v>9.0114937886509363</v>
      </c>
      <c r="T12" s="135">
        <v>295</v>
      </c>
      <c r="U12" s="136">
        <f t="shared" si="6"/>
        <v>13.004516462765846</v>
      </c>
      <c r="V12" s="133">
        <v>19</v>
      </c>
      <c r="W12" s="136">
        <f t="shared" si="7"/>
        <v>1.1725802725300931</v>
      </c>
      <c r="X12" s="133">
        <v>9</v>
      </c>
      <c r="Y12" s="136">
        <f t="shared" si="8"/>
        <v>0.38325999999999999</v>
      </c>
      <c r="Z12" s="135">
        <v>28</v>
      </c>
      <c r="AA12" s="137">
        <f t="shared" si="9"/>
        <v>1.5558402725300933</v>
      </c>
    </row>
    <row r="13" spans="1:27" ht="18" x14ac:dyDescent="0.25">
      <c r="A13" s="178">
        <v>2016</v>
      </c>
      <c r="B13" s="175">
        <f>'2016'!B17</f>
        <v>1695.9532022994269</v>
      </c>
      <c r="C13" s="179">
        <f>'2016'!C17</f>
        <v>8337.9793208111823</v>
      </c>
      <c r="D13" s="179">
        <f>'2016'!D17</f>
        <v>289.94008238402506</v>
      </c>
      <c r="E13" s="179">
        <f>'2016'!E17</f>
        <v>518.31330067796341</v>
      </c>
      <c r="F13" s="176">
        <f t="shared" si="10"/>
        <v>10033.932523110609</v>
      </c>
      <c r="G13" s="177">
        <f>SUM(D13:E13)</f>
        <v>808.25338306198842</v>
      </c>
      <c r="H13" s="10"/>
      <c r="I13" s="163">
        <v>2016</v>
      </c>
      <c r="J13" s="161">
        <f t="shared" si="11"/>
        <v>1985.8932846834521</v>
      </c>
      <c r="K13" s="161">
        <f t="shared" si="11"/>
        <v>8856.2926214891449</v>
      </c>
      <c r="L13" s="162">
        <f>SUM(J13:K13)</f>
        <v>10842.185906172597</v>
      </c>
      <c r="O13" s="138">
        <v>2016</v>
      </c>
      <c r="P13" s="133">
        <v>147</v>
      </c>
      <c r="Q13" s="134">
        <f t="shared" si="4"/>
        <v>1.695953202299427</v>
      </c>
      <c r="R13" s="133">
        <v>145</v>
      </c>
      <c r="S13" s="134">
        <f>C13/1000</f>
        <v>8.3379793208111828</v>
      </c>
      <c r="T13" s="135">
        <v>292</v>
      </c>
      <c r="U13" s="136">
        <f t="shared" si="6"/>
        <v>10.033932523110609</v>
      </c>
      <c r="V13" s="133">
        <v>13</v>
      </c>
      <c r="W13" s="136">
        <f t="shared" si="7"/>
        <v>0.28994008238402508</v>
      </c>
      <c r="X13" s="133">
        <v>12</v>
      </c>
      <c r="Y13" s="136">
        <f t="shared" si="8"/>
        <v>0.51831330067796344</v>
      </c>
      <c r="Z13" s="135">
        <v>25</v>
      </c>
      <c r="AA13" s="137">
        <f t="shared" si="9"/>
        <v>0.80825338306198846</v>
      </c>
    </row>
    <row r="14" spans="1:27" ht="18" x14ac:dyDescent="0.25">
      <c r="A14" s="178">
        <v>2017</v>
      </c>
      <c r="B14" s="175">
        <f>'2017'!B17</f>
        <v>2594.401160943059</v>
      </c>
      <c r="C14" s="175">
        <f>'2017'!C17</f>
        <v>4468.5267495738563</v>
      </c>
      <c r="D14" s="175">
        <f>'2017'!D17</f>
        <v>310.414160966385</v>
      </c>
      <c r="E14" s="175">
        <f>'2017'!E17</f>
        <v>310.1432957870054</v>
      </c>
      <c r="F14" s="176">
        <f t="shared" si="10"/>
        <v>7062.9279105169153</v>
      </c>
      <c r="G14" s="177">
        <f>SUM(D14:E14)</f>
        <v>620.5574567533904</v>
      </c>
      <c r="H14" s="10"/>
      <c r="I14" s="163">
        <v>2017</v>
      </c>
      <c r="J14" s="161">
        <f t="shared" si="11"/>
        <v>2904.8153219094438</v>
      </c>
      <c r="K14" s="161">
        <f t="shared" si="11"/>
        <v>4778.6700453608619</v>
      </c>
      <c r="L14" s="162">
        <f>SUM(J14:K14)</f>
        <v>7683.4853672703057</v>
      </c>
      <c r="O14" s="138">
        <v>2017</v>
      </c>
      <c r="P14" s="133">
        <v>105</v>
      </c>
      <c r="Q14" s="134">
        <f t="shared" si="4"/>
        <v>2.5944011609430588</v>
      </c>
      <c r="R14" s="133">
        <v>105</v>
      </c>
      <c r="S14" s="134">
        <f t="shared" si="5"/>
        <v>4.4685267495738561</v>
      </c>
      <c r="T14" s="135">
        <v>210</v>
      </c>
      <c r="U14" s="136">
        <f t="shared" si="6"/>
        <v>7.0629279105169154</v>
      </c>
      <c r="V14" s="133">
        <v>21</v>
      </c>
      <c r="W14" s="136">
        <f t="shared" si="7"/>
        <v>0.31041416096638502</v>
      </c>
      <c r="X14" s="133">
        <v>13</v>
      </c>
      <c r="Y14" s="136">
        <f t="shared" si="8"/>
        <v>0.31014329578700539</v>
      </c>
      <c r="Z14" s="135" t="e">
        <f>#REF!</f>
        <v>#REF!</v>
      </c>
      <c r="AA14" s="137">
        <f t="shared" si="9"/>
        <v>0.62055745675339036</v>
      </c>
    </row>
    <row r="15" spans="1:27" ht="18.75" thickBot="1" x14ac:dyDescent="0.3">
      <c r="A15" s="180">
        <v>2018</v>
      </c>
      <c r="B15" s="181">
        <f>'2018'!B17</f>
        <v>5237.6606954310091</v>
      </c>
      <c r="C15" s="181">
        <f>'2018'!C17</f>
        <v>9225.4975865543129</v>
      </c>
      <c r="D15" s="181">
        <f>'2018'!D17</f>
        <v>1216.9712604382014</v>
      </c>
      <c r="E15" s="181">
        <f>'2018'!E17</f>
        <v>360.3092913103801</v>
      </c>
      <c r="F15" s="182">
        <f t="shared" si="10"/>
        <v>14463.158281985321</v>
      </c>
      <c r="G15" s="183">
        <f>SUM(D15:E15)</f>
        <v>1577.2805517485815</v>
      </c>
      <c r="H15" s="10"/>
      <c r="I15" s="164">
        <v>2018</v>
      </c>
      <c r="J15" s="165">
        <f>SUM(B15,D15)</f>
        <v>6454.6319558692103</v>
      </c>
      <c r="K15" s="165">
        <f>SUM(C15,E15)</f>
        <v>9585.8068778646921</v>
      </c>
      <c r="L15" s="166">
        <f>SUM(J15:K15)</f>
        <v>16040.438833733902</v>
      </c>
      <c r="O15" s="139">
        <v>2018</v>
      </c>
      <c r="P15" s="140" t="e">
        <f>#REF!</f>
        <v>#REF!</v>
      </c>
      <c r="Q15" s="141">
        <f t="shared" si="4"/>
        <v>5.2376606954310088</v>
      </c>
      <c r="R15" s="140" t="e">
        <f>#REF!</f>
        <v>#REF!</v>
      </c>
      <c r="S15" s="141">
        <f t="shared" si="5"/>
        <v>9.2254975865543134</v>
      </c>
      <c r="T15" s="142" t="e">
        <f>#REF!</f>
        <v>#REF!</v>
      </c>
      <c r="U15" s="143">
        <f>F15/1000</f>
        <v>14.46315828198532</v>
      </c>
      <c r="V15" s="140" t="e">
        <f>#REF!</f>
        <v>#REF!</v>
      </c>
      <c r="W15" s="143">
        <f t="shared" si="7"/>
        <v>1.2169712604382015</v>
      </c>
      <c r="X15" s="140" t="e">
        <f>#REF!</f>
        <v>#REF!</v>
      </c>
      <c r="Y15" s="143">
        <f>E15/1000</f>
        <v>0.36030929131038009</v>
      </c>
      <c r="Z15" s="144" t="e">
        <f>#REF!</f>
        <v>#REF!</v>
      </c>
      <c r="AA15" s="145">
        <f t="shared" si="9"/>
        <v>1.5772805517485815</v>
      </c>
    </row>
    <row r="16" spans="1:27" ht="18.75" thickTop="1" x14ac:dyDescent="0.25">
      <c r="A16" s="191" t="s">
        <v>69</v>
      </c>
      <c r="B16" s="114">
        <f>'2019'!B17</f>
        <v>8182.4299999999994</v>
      </c>
      <c r="C16" s="114">
        <f>'2019'!C17</f>
        <v>16508.79</v>
      </c>
      <c r="D16" s="114">
        <f>'2019'!D17</f>
        <v>3739.16</v>
      </c>
      <c r="E16" s="184"/>
      <c r="F16" s="185">
        <f t="shared" si="10"/>
        <v>24691.22</v>
      </c>
      <c r="G16" s="186">
        <f>SUM(D16)</f>
        <v>3739.16</v>
      </c>
      <c r="H16" s="10"/>
      <c r="I16" s="167" t="s">
        <v>69</v>
      </c>
      <c r="J16" s="237"/>
      <c r="K16" s="238"/>
      <c r="L16" s="168">
        <f>SUM(F16:G16)</f>
        <v>28430.38</v>
      </c>
      <c r="O16" s="146" t="s">
        <v>69</v>
      </c>
      <c r="P16" s="147"/>
      <c r="Q16" s="148"/>
      <c r="R16" s="147"/>
      <c r="S16" s="148"/>
      <c r="T16" s="149" t="e">
        <f>#REF!</f>
        <v>#REF!</v>
      </c>
      <c r="U16" s="150">
        <f>F16/1000</f>
        <v>24.691220000000001</v>
      </c>
      <c r="V16" s="147"/>
      <c r="W16" s="150"/>
      <c r="X16" s="147"/>
      <c r="Y16" s="150"/>
      <c r="Z16" s="151" t="e">
        <f>#REF!</f>
        <v>#REF!</v>
      </c>
      <c r="AA16" s="152">
        <f>G16/1000</f>
        <v>3.73916</v>
      </c>
    </row>
    <row r="17" spans="1:27" ht="18.75" thickBot="1" x14ac:dyDescent="0.3">
      <c r="A17" s="192">
        <v>2020</v>
      </c>
      <c r="B17" s="113">
        <f>'2020'!B16</f>
        <v>5537.2999999999993</v>
      </c>
      <c r="C17" s="113">
        <f>'2020'!C16</f>
        <v>6171.74</v>
      </c>
      <c r="D17" s="113">
        <f>'2020'!D16</f>
        <v>2454.7600000000002</v>
      </c>
      <c r="E17" s="113">
        <f>'2020'!E16</f>
        <v>1003.6200000000001</v>
      </c>
      <c r="F17" s="187">
        <f t="shared" si="10"/>
        <v>11709.039999999999</v>
      </c>
      <c r="G17" s="188">
        <f>SUM(D17:E17)</f>
        <v>3458.38</v>
      </c>
      <c r="H17" s="10"/>
      <c r="I17" s="169">
        <v>2020</v>
      </c>
      <c r="J17" s="239"/>
      <c r="K17" s="240"/>
      <c r="L17" s="170">
        <f>SUM(F17:G17)</f>
        <v>15167.419999999998</v>
      </c>
      <c r="O17" s="153">
        <v>2020</v>
      </c>
      <c r="P17" s="154"/>
      <c r="Q17" s="154"/>
      <c r="R17" s="154"/>
      <c r="S17" s="154"/>
      <c r="T17" s="155"/>
      <c r="U17" s="155">
        <f>F17/1000</f>
        <v>11.70904</v>
      </c>
      <c r="V17" s="156"/>
      <c r="W17" s="156"/>
      <c r="X17" s="156"/>
      <c r="Y17" s="156"/>
      <c r="Z17" s="156"/>
      <c r="AA17" s="157">
        <f>G17/1000</f>
        <v>3.45838</v>
      </c>
    </row>
    <row r="18" spans="1:27" ht="18.75" thickBot="1" x14ac:dyDescent="0.3">
      <c r="A18" s="192">
        <v>2021</v>
      </c>
      <c r="B18" s="113">
        <f>'2021'!B16</f>
        <v>5188.87</v>
      </c>
      <c r="C18" s="113">
        <f>'2021'!C16</f>
        <v>14046.509999999998</v>
      </c>
      <c r="D18" s="113">
        <f>'2021'!D16</f>
        <v>3545.1000000000008</v>
      </c>
      <c r="E18" s="113">
        <f>'2021'!E16</f>
        <v>1122.0800000000002</v>
      </c>
      <c r="F18" s="187">
        <f t="shared" si="10"/>
        <v>19235.379999999997</v>
      </c>
      <c r="G18" s="188">
        <f>SUM(D18:E18)</f>
        <v>4667.1800000000012</v>
      </c>
      <c r="H18" s="10"/>
      <c r="I18" s="169">
        <v>2021</v>
      </c>
      <c r="J18" s="239"/>
      <c r="K18" s="240"/>
      <c r="L18" s="170">
        <f>SUM(F18:G18)</f>
        <v>23902.559999999998</v>
      </c>
      <c r="O18" s="153">
        <v>2021</v>
      </c>
      <c r="P18" s="154"/>
      <c r="Q18" s="154"/>
      <c r="R18" s="154"/>
      <c r="S18" s="154"/>
      <c r="T18" s="155"/>
      <c r="U18" s="155">
        <f>F18/1000</f>
        <v>19.235379999999996</v>
      </c>
      <c r="V18" s="156"/>
      <c r="W18" s="156"/>
      <c r="X18" s="156"/>
      <c r="Y18" s="156"/>
      <c r="Z18" s="156"/>
      <c r="AA18" s="157">
        <f>G18/1000</f>
        <v>4.667180000000001</v>
      </c>
    </row>
    <row r="19" spans="1:27" ht="18.75" thickBot="1" x14ac:dyDescent="0.3">
      <c r="A19" s="192">
        <v>2022</v>
      </c>
      <c r="B19" s="113">
        <f>'2022'!B16</f>
        <v>16137.659999999998</v>
      </c>
      <c r="C19" s="113">
        <f>'2022'!C16</f>
        <v>11255.1</v>
      </c>
      <c r="D19" s="113">
        <f>'2022'!D16</f>
        <v>2085.65</v>
      </c>
      <c r="E19" s="113">
        <f>'2022'!E16</f>
        <v>2554.1099999999997</v>
      </c>
      <c r="F19" s="187">
        <f t="shared" si="10"/>
        <v>27392.76</v>
      </c>
      <c r="G19" s="188">
        <f>SUM(D19:E19)</f>
        <v>4639.76</v>
      </c>
      <c r="H19" s="10"/>
      <c r="I19" s="169">
        <v>2022</v>
      </c>
      <c r="J19" s="239"/>
      <c r="K19" s="240"/>
      <c r="L19" s="170">
        <f>SUM(F19:G19)</f>
        <v>32032.519999999997</v>
      </c>
      <c r="O19" s="153">
        <v>2022</v>
      </c>
      <c r="P19" s="154"/>
      <c r="Q19" s="154"/>
      <c r="R19" s="154"/>
      <c r="S19" s="154"/>
      <c r="T19" s="155"/>
      <c r="U19" s="155">
        <f>F19/1000</f>
        <v>27.392759999999999</v>
      </c>
      <c r="V19" s="156"/>
      <c r="W19" s="156"/>
      <c r="X19" s="156"/>
      <c r="Y19" s="156"/>
      <c r="Z19" s="156"/>
      <c r="AA19" s="157">
        <f>G19/1000</f>
        <v>4.6397599999999999</v>
      </c>
    </row>
    <row r="20" spans="1:27" ht="60" customHeight="1" thickBot="1" x14ac:dyDescent="0.3">
      <c r="A20" s="193"/>
      <c r="B20" s="112" t="s">
        <v>73</v>
      </c>
      <c r="C20" s="112" t="s">
        <v>74</v>
      </c>
      <c r="D20" s="112" t="s">
        <v>88</v>
      </c>
      <c r="E20" s="112" t="s">
        <v>87</v>
      </c>
      <c r="F20" s="189"/>
      <c r="G20" s="190"/>
      <c r="H20" s="10"/>
      <c r="I20" s="67"/>
      <c r="J20" s="68"/>
      <c r="K20" s="68"/>
      <c r="L20" s="12"/>
      <c r="O20" s="67"/>
      <c r="P20" s="67"/>
      <c r="Q20" s="67"/>
      <c r="R20" s="67"/>
      <c r="S20" s="67"/>
      <c r="T20" s="68"/>
      <c r="U20" s="68"/>
      <c r="V20" s="68"/>
      <c r="W20" s="68"/>
      <c r="X20" s="68"/>
      <c r="Y20" s="68"/>
      <c r="Z20" s="68"/>
      <c r="AA20" s="12"/>
    </row>
    <row r="21" spans="1:27" ht="12.75" customHeight="1" x14ac:dyDescent="0.2">
      <c r="A21" s="6"/>
      <c r="B21" s="6"/>
      <c r="C21" s="6"/>
      <c r="D21" s="6"/>
      <c r="E21" s="6"/>
      <c r="F21" s="12"/>
      <c r="G21" s="12"/>
      <c r="H21" s="10"/>
      <c r="I21" s="10" t="s">
        <v>58</v>
      </c>
      <c r="J21" s="10"/>
      <c r="K21" s="10"/>
      <c r="L21" s="10"/>
    </row>
    <row r="22" spans="1:27" ht="12.75" customHeight="1" x14ac:dyDescent="0.2">
      <c r="A22" s="6"/>
      <c r="B22" s="6"/>
      <c r="C22" s="6"/>
      <c r="D22" s="6"/>
      <c r="E22" s="6"/>
      <c r="F22" s="12"/>
      <c r="G22" s="12"/>
      <c r="H22" s="10"/>
      <c r="I22" s="10"/>
      <c r="J22" s="10"/>
      <c r="K22" s="10"/>
      <c r="L22" s="10"/>
    </row>
    <row r="23" spans="1:27" ht="12.75" customHeight="1" x14ac:dyDescent="0.2">
      <c r="A23" t="s">
        <v>15</v>
      </c>
      <c r="B23" s="6"/>
      <c r="C23" s="241" t="s">
        <v>89</v>
      </c>
      <c r="D23" s="241"/>
      <c r="E23" s="129">
        <v>44650</v>
      </c>
      <c r="F23" s="12"/>
      <c r="G23" s="12"/>
      <c r="H23" s="10"/>
      <c r="I23" s="10"/>
      <c r="J23" s="10"/>
      <c r="K23" s="10"/>
      <c r="L23" s="10"/>
    </row>
    <row r="24" spans="1:27" ht="12.75" customHeight="1" x14ac:dyDescent="0.2">
      <c r="A24" s="6"/>
      <c r="B24" s="6"/>
      <c r="C24" s="6"/>
      <c r="D24" s="6"/>
      <c r="E24" s="6"/>
      <c r="F24" s="12"/>
      <c r="G24" s="12"/>
      <c r="H24" s="10"/>
      <c r="I24" s="10"/>
      <c r="J24" s="10"/>
      <c r="K24" s="10"/>
      <c r="L24" s="10"/>
    </row>
    <row r="25" spans="1:27" ht="12.75" customHeight="1" x14ac:dyDescent="0.2">
      <c r="A25" s="6"/>
      <c r="B25" s="6"/>
      <c r="C25" s="6"/>
      <c r="D25" s="6"/>
      <c r="E25" s="6"/>
      <c r="F25" s="12"/>
      <c r="G25" s="12"/>
      <c r="H25" s="10"/>
      <c r="I25" s="10"/>
      <c r="J25" s="10"/>
      <c r="K25" s="10"/>
      <c r="L25" s="10"/>
    </row>
    <row r="26" spans="1:27" ht="12.75" customHeight="1" x14ac:dyDescent="0.2">
      <c r="A26" s="6"/>
      <c r="B26" s="6"/>
      <c r="C26" s="6"/>
      <c r="D26" s="6"/>
      <c r="E26" s="6"/>
      <c r="F26" s="12"/>
      <c r="G26" s="12"/>
      <c r="H26" s="10"/>
      <c r="I26" s="10"/>
      <c r="J26" s="10"/>
      <c r="K26" s="10"/>
      <c r="L26" s="10"/>
    </row>
    <row r="27" spans="1:27" ht="12.75" customHeight="1" x14ac:dyDescent="0.2">
      <c r="A27" s="6"/>
      <c r="B27" s="6"/>
      <c r="C27" s="6"/>
      <c r="D27" s="6"/>
      <c r="E27" s="6"/>
      <c r="F27" s="12"/>
      <c r="G27" s="12"/>
      <c r="H27" s="10"/>
      <c r="I27" s="10"/>
      <c r="J27" s="10"/>
      <c r="K27" s="10"/>
      <c r="L27" s="10"/>
    </row>
    <row r="28" spans="1:27" ht="13.5" customHeight="1" x14ac:dyDescent="0.2">
      <c r="A28" s="6"/>
      <c r="B28" s="6"/>
      <c r="C28" s="6"/>
      <c r="D28" s="6"/>
      <c r="E28" s="6"/>
      <c r="F28" s="12"/>
      <c r="G28" s="12"/>
      <c r="H28" s="10"/>
      <c r="I28" s="10"/>
      <c r="J28" s="10"/>
      <c r="K28" s="10"/>
      <c r="L28" s="10"/>
    </row>
  </sheetData>
  <mergeCells count="12">
    <mergeCell ref="A3:A4"/>
    <mergeCell ref="A1:G1"/>
    <mergeCell ref="B3:G3"/>
    <mergeCell ref="I3:I4"/>
    <mergeCell ref="I1:L1"/>
    <mergeCell ref="J3:L3"/>
    <mergeCell ref="J16:K19"/>
    <mergeCell ref="C23:D23"/>
    <mergeCell ref="O1:AA1"/>
    <mergeCell ref="O3:O4"/>
    <mergeCell ref="P3:U3"/>
    <mergeCell ref="V3:AA3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A22" zoomScaleNormal="100" workbookViewId="0">
      <selection activeCell="O8" sqref="O7:O8"/>
    </sheetView>
  </sheetViews>
  <sheetFormatPr defaultRowHeight="12.75" x14ac:dyDescent="0.2"/>
  <cols>
    <col min="1" max="1" width="11" customWidth="1"/>
    <col min="2" max="9" width="14.140625" customWidth="1"/>
    <col min="10" max="10" width="11.42578125" bestFit="1" customWidth="1"/>
    <col min="11" max="12" width="11.42578125" customWidth="1"/>
    <col min="13" max="13" width="13.28515625" customWidth="1"/>
  </cols>
  <sheetData>
    <row r="1" spans="1:16" ht="41.25" customHeight="1" x14ac:dyDescent="0.2">
      <c r="A1" s="249" t="s">
        <v>72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66"/>
      <c r="N1" s="15"/>
      <c r="O1" s="15"/>
      <c r="P1" s="15"/>
    </row>
    <row r="2" spans="1:16" x14ac:dyDescent="0.2">
      <c r="J2" s="10"/>
      <c r="K2" s="10"/>
      <c r="L2" s="10"/>
      <c r="M2" s="10"/>
      <c r="N2" s="10"/>
      <c r="O2" s="10"/>
      <c r="P2" s="10"/>
    </row>
    <row r="3" spans="1:16" x14ac:dyDescent="0.2">
      <c r="J3" s="10"/>
      <c r="K3" s="10"/>
      <c r="L3" s="10"/>
      <c r="M3" s="10"/>
      <c r="N3" s="10"/>
      <c r="O3" s="10"/>
      <c r="P3" s="10"/>
    </row>
    <row r="4" spans="1:16" x14ac:dyDescent="0.2">
      <c r="J4" s="10"/>
      <c r="K4" s="10"/>
      <c r="L4" s="10"/>
      <c r="M4" s="10"/>
      <c r="N4" s="10"/>
      <c r="O4" s="10"/>
      <c r="P4" s="10"/>
    </row>
    <row r="5" spans="1:16" ht="13.5" thickBot="1" x14ac:dyDescent="0.25">
      <c r="J5" s="10"/>
      <c r="K5" s="10"/>
      <c r="L5" s="10"/>
      <c r="M5" s="10"/>
      <c r="N5" s="10"/>
      <c r="O5" s="10"/>
      <c r="P5" s="10"/>
    </row>
    <row r="6" spans="1:16" ht="15.75" x14ac:dyDescent="0.25">
      <c r="A6" s="258" t="s">
        <v>0</v>
      </c>
      <c r="B6" s="260" t="s">
        <v>56</v>
      </c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14"/>
      <c r="O6" s="14"/>
      <c r="P6" s="14"/>
    </row>
    <row r="7" spans="1:16" ht="16.5" thickBot="1" x14ac:dyDescent="0.25">
      <c r="A7" s="259"/>
      <c r="B7" s="59">
        <v>2008</v>
      </c>
      <c r="C7" s="18">
        <v>2009</v>
      </c>
      <c r="D7" s="18">
        <v>2010</v>
      </c>
      <c r="E7" s="18">
        <v>2011</v>
      </c>
      <c r="F7" s="18">
        <v>2012</v>
      </c>
      <c r="G7" s="18">
        <v>2013</v>
      </c>
      <c r="H7" s="18">
        <v>2014</v>
      </c>
      <c r="I7" s="60">
        <v>2015</v>
      </c>
      <c r="J7" s="18">
        <v>2016</v>
      </c>
      <c r="K7" s="60">
        <v>2017</v>
      </c>
      <c r="L7" s="60">
        <v>2018</v>
      </c>
      <c r="M7" s="60">
        <v>2019</v>
      </c>
      <c r="N7" s="10"/>
      <c r="O7" s="10"/>
      <c r="P7" s="10"/>
    </row>
    <row r="8" spans="1:16" ht="15.75" customHeight="1" x14ac:dyDescent="0.25">
      <c r="A8" s="49" t="s">
        <v>1</v>
      </c>
      <c r="B8" s="56">
        <f>'2008'!B5</f>
        <v>685.85594460914444</v>
      </c>
      <c r="C8" s="57">
        <f>'2009'!B5</f>
        <v>2743.2597650557873</v>
      </c>
      <c r="D8" s="57">
        <f>'2010'!B5</f>
        <v>3212.1948502304617</v>
      </c>
      <c r="E8" s="57">
        <f>'2011'!B5</f>
        <v>1044.8750385411274</v>
      </c>
      <c r="F8" s="57">
        <f>'2012'!B5</f>
        <v>279.53730492797308</v>
      </c>
      <c r="G8" s="57">
        <f>'2013'!B5</f>
        <v>161.37809441615175</v>
      </c>
      <c r="H8" s="57">
        <f>'2014'!B5</f>
        <v>467.38401956581708</v>
      </c>
      <c r="I8" s="58">
        <f>'2015'!B5</f>
        <v>23.94</v>
      </c>
      <c r="J8" s="58">
        <f>'2016'!B5</f>
        <v>8.2903377217624019</v>
      </c>
      <c r="K8" s="58">
        <f>'2017'!B5</f>
        <v>30.806363912689079</v>
      </c>
      <c r="L8" s="58">
        <f>'2018'!B5</f>
        <v>225.11621601210521</v>
      </c>
      <c r="M8" s="58">
        <f>'2019'!B5</f>
        <v>1697.28</v>
      </c>
    </row>
    <row r="9" spans="1:16" ht="15.75" customHeight="1" x14ac:dyDescent="0.25">
      <c r="A9" s="50" t="s">
        <v>2</v>
      </c>
      <c r="B9" s="52">
        <f>'2008'!B6</f>
        <v>476.52283096832338</v>
      </c>
      <c r="C9" s="45">
        <f>'2009'!B6</f>
        <v>6811.1753972501174</v>
      </c>
      <c r="D9" s="45">
        <f>'2010'!B6</f>
        <v>1241.0634419100163</v>
      </c>
      <c r="E9" s="45">
        <f>'2011'!B6</f>
        <v>1622.6976182550993</v>
      </c>
      <c r="F9" s="45">
        <f>'2012'!B6</f>
        <v>216.89820007596796</v>
      </c>
      <c r="G9" s="45">
        <f>'2013'!B6</f>
        <v>807.53</v>
      </c>
      <c r="H9" s="57">
        <f>'2014'!B6</f>
        <v>274.56</v>
      </c>
      <c r="I9" s="47">
        <f>'2015'!B6</f>
        <v>922.25409684931401</v>
      </c>
      <c r="J9" s="47">
        <f>'2016'!B6</f>
        <v>107.14013373933312</v>
      </c>
      <c r="K9" s="47">
        <f>'2017'!B6</f>
        <v>13.820895558797982</v>
      </c>
      <c r="L9" s="58">
        <f>'2018'!B6</f>
        <v>527.14127199766483</v>
      </c>
      <c r="M9" s="58">
        <f>'2019'!B6</f>
        <v>1071.81</v>
      </c>
    </row>
    <row r="10" spans="1:16" ht="15.75" customHeight="1" x14ac:dyDescent="0.25">
      <c r="A10" s="50" t="s">
        <v>3</v>
      </c>
      <c r="B10" s="52">
        <f>'2008'!B7</f>
        <v>1200.856566001552</v>
      </c>
      <c r="C10" s="45">
        <f>'2009'!B7</f>
        <v>889.20063973041283</v>
      </c>
      <c r="D10" s="45">
        <f>'2010'!B7</f>
        <v>2097.5043885534355</v>
      </c>
      <c r="E10" s="45">
        <f>'2011'!B7</f>
        <v>225.69917510037652</v>
      </c>
      <c r="F10" s="45">
        <f>'2012'!B7</f>
        <v>220.85290926443997</v>
      </c>
      <c r="G10" s="45">
        <f>'2013'!B7</f>
        <v>96.66</v>
      </c>
      <c r="H10" s="57">
        <f>'2014'!B7</f>
        <v>26.21</v>
      </c>
      <c r="I10" s="47">
        <f>'2015'!B7</f>
        <v>378.48360846326705</v>
      </c>
      <c r="J10" s="47">
        <f>'2016'!B7</f>
        <v>29.070108283673559</v>
      </c>
      <c r="K10" s="47">
        <f>'2017'!B7</f>
        <v>110.00361145548825</v>
      </c>
      <c r="L10" s="58">
        <f>'2018'!B7</f>
        <v>732.78998566302778</v>
      </c>
      <c r="M10" s="58">
        <f>'2019'!B7</f>
        <v>19.329999999999998</v>
      </c>
    </row>
    <row r="11" spans="1:16" ht="15.75" customHeight="1" x14ac:dyDescent="0.25">
      <c r="A11" s="50" t="s">
        <v>4</v>
      </c>
      <c r="B11" s="52">
        <f>'2008'!B8</f>
        <v>867.63750859623917</v>
      </c>
      <c r="C11" s="45">
        <f>'2009'!B8</f>
        <v>1142.6205631342373</v>
      </c>
      <c r="D11" s="45">
        <f>'2010'!B8</f>
        <v>999.91001918371398</v>
      </c>
      <c r="E11" s="45">
        <f>'2011'!B8</f>
        <v>416.73842086254422</v>
      </c>
      <c r="F11" s="45">
        <f>'2012'!B8</f>
        <v>31.449409227869808</v>
      </c>
      <c r="G11" s="45">
        <f>'2013'!B8</f>
        <v>927.18</v>
      </c>
      <c r="H11" s="57">
        <f>'2014'!B8</f>
        <v>42.46</v>
      </c>
      <c r="I11" s="47">
        <f>'2015'!B8</f>
        <v>295.04000000000002</v>
      </c>
      <c r="J11" s="47">
        <f>'2016'!B8</f>
        <v>21.167870601291739</v>
      </c>
      <c r="K11" s="47">
        <f>'2017'!B8</f>
        <v>47.879884988531991</v>
      </c>
      <c r="L11" s="58">
        <f>'2018'!B8</f>
        <v>157.77157914283765</v>
      </c>
      <c r="M11" s="58">
        <f>'2019'!B8</f>
        <v>50.28</v>
      </c>
    </row>
    <row r="12" spans="1:16" ht="15.75" customHeight="1" x14ac:dyDescent="0.25">
      <c r="A12" s="50" t="s">
        <v>5</v>
      </c>
      <c r="B12" s="52">
        <f>'2008'!B9</f>
        <v>257.10018375344737</v>
      </c>
      <c r="C12" s="45">
        <f>'2009'!B9</f>
        <v>2099.9604574781683</v>
      </c>
      <c r="D12" s="45">
        <f>'2010'!B9</f>
        <v>5575.3956557634529</v>
      </c>
      <c r="E12" s="45">
        <f>'2011'!B9</f>
        <v>315.03535067327414</v>
      </c>
      <c r="F12" s="45">
        <f>'2012'!B9</f>
        <v>114.00260732565496</v>
      </c>
      <c r="G12" s="45">
        <f>'2013'!B9</f>
        <v>59.710386930641917</v>
      </c>
      <c r="H12" s="57">
        <f>'2014'!B9</f>
        <v>25.733629305693224</v>
      </c>
      <c r="I12" s="47">
        <f>'2015'!B9</f>
        <v>10.665115250991756</v>
      </c>
      <c r="J12" s="47">
        <f>'2016'!B9</f>
        <v>419.38134303426688</v>
      </c>
      <c r="K12" s="47">
        <f>'2017'!B9</f>
        <v>17.841575586169565</v>
      </c>
      <c r="L12" s="58">
        <f>'2018'!B9</f>
        <v>528.52436020309335</v>
      </c>
      <c r="M12" s="58">
        <f>'2019'!B9</f>
        <v>24.83</v>
      </c>
    </row>
    <row r="13" spans="1:16" ht="15.75" customHeight="1" x14ac:dyDescent="0.25">
      <c r="A13" s="50" t="s">
        <v>6</v>
      </c>
      <c r="B13" s="52">
        <f>'2008'!B10</f>
        <v>563.65023699660901</v>
      </c>
      <c r="C13" s="45">
        <f>'2009'!B10</f>
        <v>9089.9416632916254</v>
      </c>
      <c r="D13" s="45">
        <f>'2010'!B10</f>
        <v>580.56980422944457</v>
      </c>
      <c r="E13" s="45">
        <f>'2011'!B10</f>
        <v>2050.426678464868</v>
      </c>
      <c r="F13" s="45">
        <f>'2012'!B10</f>
        <v>55.691950658460598</v>
      </c>
      <c r="G13" s="45">
        <f>'2013'!B10</f>
        <v>29.124321177795007</v>
      </c>
      <c r="H13" s="57">
        <f>'2014'!B10</f>
        <v>191.5</v>
      </c>
      <c r="I13" s="47">
        <f>'2015'!B10</f>
        <v>68.605117148149915</v>
      </c>
      <c r="J13" s="47">
        <f>'2016'!B10</f>
        <v>131.78945967994613</v>
      </c>
      <c r="K13" s="47">
        <f>'2017'!B10</f>
        <v>384.5290378945607</v>
      </c>
      <c r="L13" s="58">
        <f>'2018'!B10</f>
        <v>835.53540315818577</v>
      </c>
      <c r="M13" s="58">
        <f>'2019'!B10</f>
        <v>946.32</v>
      </c>
    </row>
    <row r="14" spans="1:16" ht="15.75" customHeight="1" x14ac:dyDescent="0.25">
      <c r="A14" s="50" t="s">
        <v>7</v>
      </c>
      <c r="B14" s="52">
        <f>'2008'!B11</f>
        <v>1875.9013093902709</v>
      </c>
      <c r="C14" s="45">
        <f>'2009'!B11</f>
        <v>5844.2185767099718</v>
      </c>
      <c r="D14" s="45">
        <f>'2010'!B11</f>
        <v>1372.6908213582783</v>
      </c>
      <c r="E14" s="45">
        <f>'2011'!B11</f>
        <v>133.83823524070525</v>
      </c>
      <c r="F14" s="45">
        <f>'2012'!B11</f>
        <v>145.84447131023006</v>
      </c>
      <c r="G14" s="45">
        <f>'2013'!B11</f>
        <v>126.78766628786754</v>
      </c>
      <c r="H14" s="57">
        <f>'2014'!B11</f>
        <v>1377.4602905876488</v>
      </c>
      <c r="I14" s="47">
        <f>'2015'!B11</f>
        <v>74.563198119621092</v>
      </c>
      <c r="J14" s="47">
        <f>'2016'!B11</f>
        <v>35.717136635024865</v>
      </c>
      <c r="K14" s="47">
        <f>'2017'!B11</f>
        <v>22.182701191144403</v>
      </c>
      <c r="L14" s="58">
        <f>'2018'!B11</f>
        <v>173.49788704832483</v>
      </c>
      <c r="M14" s="58">
        <f>'2019'!B11</f>
        <v>740.4</v>
      </c>
    </row>
    <row r="15" spans="1:16" ht="15.75" customHeight="1" x14ac:dyDescent="0.25">
      <c r="A15" s="50" t="s">
        <v>8</v>
      </c>
      <c r="B15" s="52">
        <f>'2008'!B12</f>
        <v>13897.387321324442</v>
      </c>
      <c r="C15" s="45">
        <f>'2009'!B12</f>
        <v>5314.8086207121378</v>
      </c>
      <c r="D15" s="45">
        <f>'2010'!B12</f>
        <v>5908.3004512848029</v>
      </c>
      <c r="E15" s="45">
        <f>'2011'!B12</f>
        <v>674.81159712195097</v>
      </c>
      <c r="F15" s="45">
        <f>'2012'!B12</f>
        <v>26.464857412818056</v>
      </c>
      <c r="G15" s="45">
        <f>'2013'!B12</f>
        <v>83.44</v>
      </c>
      <c r="H15" s="57">
        <f>'2014'!B12</f>
        <v>999.9884176744946</v>
      </c>
      <c r="I15" s="47">
        <f>'2015'!B12</f>
        <v>74.2</v>
      </c>
      <c r="J15" s="47">
        <f>'2016'!B12</f>
        <v>267.23369067771176</v>
      </c>
      <c r="K15" s="47">
        <f>'2017'!B12</f>
        <v>76.803888548765897</v>
      </c>
      <c r="L15" s="58">
        <f>'2018'!B12</f>
        <v>75.815645536115198</v>
      </c>
      <c r="M15" s="58">
        <f>'2019'!B12</f>
        <v>655.49</v>
      </c>
    </row>
    <row r="16" spans="1:16" ht="15.75" customHeight="1" x14ac:dyDescent="0.25">
      <c r="A16" s="50" t="s">
        <v>9</v>
      </c>
      <c r="B16" s="52">
        <f>'2008'!B13</f>
        <v>10518.085827933826</v>
      </c>
      <c r="C16" s="45">
        <f>'2009'!B13</f>
        <v>6356.9142150624466</v>
      </c>
      <c r="D16" s="45">
        <f>'2010'!B13</f>
        <v>230.81435836927358</v>
      </c>
      <c r="E16" s="45">
        <f>'2011'!B13</f>
        <v>1071.0075183840281</v>
      </c>
      <c r="F16" s="45">
        <f>'2012'!B13</f>
        <v>419.96432782959477</v>
      </c>
      <c r="G16" s="45">
        <f>'2013'!B13</f>
        <v>215.5040744556988</v>
      </c>
      <c r="H16" s="57">
        <f>'2014'!B13</f>
        <v>55.763653084526091</v>
      </c>
      <c r="I16" s="47">
        <f>'2015'!B13</f>
        <v>347.07</v>
      </c>
      <c r="J16" s="47">
        <f>'2016'!B13</f>
        <v>380.01024635683893</v>
      </c>
      <c r="K16" s="47">
        <f>'2017'!B13</f>
        <v>836.00440119659243</v>
      </c>
      <c r="L16" s="58">
        <f>'2018'!B13</f>
        <v>145.446897850818</v>
      </c>
      <c r="M16" s="58">
        <f>'2019'!B13</f>
        <v>498.65</v>
      </c>
    </row>
    <row r="17" spans="1:13" ht="15.75" customHeight="1" x14ac:dyDescent="0.25">
      <c r="A17" s="50" t="s">
        <v>10</v>
      </c>
      <c r="B17" s="52">
        <f>'2008'!B14</f>
        <v>3960.4983164069235</v>
      </c>
      <c r="C17" s="45">
        <f>'2009'!B14</f>
        <v>2048.5723927942918</v>
      </c>
      <c r="D17" s="45">
        <f>'2010'!B14</f>
        <v>804.92789865209954</v>
      </c>
      <c r="E17" s="45">
        <f>'2011'!B14</f>
        <v>1383.5804963363994</v>
      </c>
      <c r="F17" s="45">
        <f>'2012'!B14</f>
        <v>1352.3240085400762</v>
      </c>
      <c r="G17" s="45">
        <f>'2013'!B14</f>
        <v>315.00594699549305</v>
      </c>
      <c r="H17" s="57">
        <f>'2014'!B14</f>
        <v>298.2201901425276</v>
      </c>
      <c r="I17" s="47">
        <f>'2015'!B14</f>
        <v>95.59</v>
      </c>
      <c r="J17" s="47">
        <f>'2016'!B14</f>
        <v>20.725831668764773</v>
      </c>
      <c r="K17" s="47">
        <f>'2017'!B14</f>
        <v>863.3566919749353</v>
      </c>
      <c r="L17" s="58">
        <f>'2018'!B14</f>
        <v>1440.1195518624318</v>
      </c>
      <c r="M17" s="58">
        <f>'2019'!B14</f>
        <v>1325.36</v>
      </c>
    </row>
    <row r="18" spans="1:13" ht="15.75" customHeight="1" x14ac:dyDescent="0.25">
      <c r="A18" s="50" t="s">
        <v>11</v>
      </c>
      <c r="B18" s="52">
        <f>'2008'!B15</f>
        <v>5056.9605150207453</v>
      </c>
      <c r="C18" s="45">
        <f>'2009'!B15</f>
        <v>263.27180499117202</v>
      </c>
      <c r="D18" s="45">
        <f>'2010'!B15</f>
        <v>1980.0588728444122</v>
      </c>
      <c r="E18" s="45">
        <f>'2011'!B15</f>
        <v>720.97243928480418</v>
      </c>
      <c r="F18" s="45">
        <f>'2012'!B15</f>
        <v>802.26</v>
      </c>
      <c r="G18" s="45">
        <f>'2013'!B15</f>
        <v>186.60442776788949</v>
      </c>
      <c r="H18" s="57">
        <f>'2014'!B15</f>
        <v>317.60000000000002</v>
      </c>
      <c r="I18" s="47">
        <f>'2015'!B15</f>
        <v>1531.4</v>
      </c>
      <c r="J18" s="47">
        <f>'2016'!B15</f>
        <v>127.26016799435554</v>
      </c>
      <c r="K18" s="47">
        <f>'2017'!B15</f>
        <v>188.82345019146831</v>
      </c>
      <c r="L18" s="58">
        <f>'2018'!B15</f>
        <v>299.11062336239382</v>
      </c>
      <c r="M18" s="58">
        <f>'2019'!B15</f>
        <v>877.13</v>
      </c>
    </row>
    <row r="19" spans="1:13" ht="16.5" customHeight="1" thickBot="1" x14ac:dyDescent="0.3">
      <c r="A19" s="51" t="s">
        <v>12</v>
      </c>
      <c r="B19" s="53">
        <f>'2008'!B16</f>
        <v>4320.3429487676331</v>
      </c>
      <c r="C19" s="54">
        <f>'2009'!B16</f>
        <v>606.9642391921949</v>
      </c>
      <c r="D19" s="54">
        <f>'2010'!B16</f>
        <v>416.571732189481</v>
      </c>
      <c r="E19" s="54">
        <f>'2011'!B16</f>
        <v>88.712765535709934</v>
      </c>
      <c r="F19" s="54">
        <f>'2012'!B16</f>
        <v>454.44</v>
      </c>
      <c r="G19" s="54">
        <f>'2013'!B16</f>
        <v>130.29697342286272</v>
      </c>
      <c r="H19" s="54">
        <f>'2014'!B16</f>
        <v>70.729540794134067</v>
      </c>
      <c r="I19" s="55">
        <f>'2015'!B16</f>
        <v>171.21153828356483</v>
      </c>
      <c r="J19" s="55">
        <f>'2016'!B16</f>
        <v>148.16687590645739</v>
      </c>
      <c r="K19" s="55">
        <f>'2017'!B16</f>
        <v>2.3486584439151299</v>
      </c>
      <c r="L19" s="55">
        <f>'2018'!B16</f>
        <v>96.791273594010832</v>
      </c>
      <c r="M19" s="55">
        <f>'2019'!B16</f>
        <v>275.55</v>
      </c>
    </row>
    <row r="20" spans="1:13" ht="18.75" thickBot="1" x14ac:dyDescent="0.3">
      <c r="A20" s="13" t="s">
        <v>13</v>
      </c>
      <c r="B20" s="46">
        <f t="shared" ref="B20:M20" si="0">SUM(B8:B19)</f>
        <v>43680.799509769153</v>
      </c>
      <c r="C20" s="46">
        <f t="shared" si="0"/>
        <v>43210.908335402557</v>
      </c>
      <c r="D20" s="46">
        <f t="shared" si="0"/>
        <v>24420.002294568869</v>
      </c>
      <c r="E20" s="46">
        <f t="shared" si="0"/>
        <v>9748.3953338008887</v>
      </c>
      <c r="F20" s="46">
        <f t="shared" si="0"/>
        <v>4119.730046573085</v>
      </c>
      <c r="G20" s="46">
        <f t="shared" si="0"/>
        <v>3139.2218914544001</v>
      </c>
      <c r="H20" s="46">
        <f t="shared" si="0"/>
        <v>4147.6097411548417</v>
      </c>
      <c r="I20" s="48">
        <f t="shared" si="0"/>
        <v>3993.022674114909</v>
      </c>
      <c r="J20" s="48">
        <f t="shared" si="0"/>
        <v>1695.9532022994269</v>
      </c>
      <c r="K20" s="48">
        <f t="shared" si="0"/>
        <v>2594.401160943059</v>
      </c>
      <c r="L20" s="48">
        <f t="shared" si="0"/>
        <v>5237.6606954310091</v>
      </c>
      <c r="M20" s="48">
        <f t="shared" si="0"/>
        <v>8182.4299999999994</v>
      </c>
    </row>
    <row r="36" spans="1:13" ht="13.5" thickBot="1" x14ac:dyDescent="0.25"/>
    <row r="37" spans="1:13" ht="15.75" x14ac:dyDescent="0.25">
      <c r="A37" s="258" t="s">
        <v>0</v>
      </c>
      <c r="B37" s="260" t="s">
        <v>57</v>
      </c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</row>
    <row r="38" spans="1:13" ht="16.5" thickBot="1" x14ac:dyDescent="0.25">
      <c r="A38" s="259"/>
      <c r="B38" s="59">
        <v>2008</v>
      </c>
      <c r="C38" s="18">
        <v>2009</v>
      </c>
      <c r="D38" s="18">
        <v>2010</v>
      </c>
      <c r="E38" s="18">
        <v>2011</v>
      </c>
      <c r="F38" s="18">
        <v>2012</v>
      </c>
      <c r="G38" s="18">
        <v>2013</v>
      </c>
      <c r="H38" s="18">
        <v>2014</v>
      </c>
      <c r="I38" s="60">
        <v>2015</v>
      </c>
      <c r="J38" s="18">
        <v>2016</v>
      </c>
      <c r="K38" s="60">
        <v>2017</v>
      </c>
      <c r="L38" s="60">
        <v>2018</v>
      </c>
      <c r="M38" s="60">
        <v>2019</v>
      </c>
    </row>
    <row r="39" spans="1:13" ht="15.75" x14ac:dyDescent="0.25">
      <c r="A39" s="49" t="s">
        <v>1</v>
      </c>
      <c r="B39" s="62">
        <f>'2008'!C5</f>
        <v>735.88777663353414</v>
      </c>
      <c r="C39" s="63">
        <f>'2009'!C5</f>
        <v>588.26266110553229</v>
      </c>
      <c r="D39" s="63">
        <f>'2010'!C5</f>
        <v>1501.8130663134589</v>
      </c>
      <c r="E39" s="63">
        <f>'2011'!C5</f>
        <v>985.78833006225477</v>
      </c>
      <c r="F39" s="63">
        <f>'2012'!C5</f>
        <v>181.61568864587247</v>
      </c>
      <c r="G39" s="63">
        <f>'2013'!C5</f>
        <v>1799.1366959331353</v>
      </c>
      <c r="H39" s="63">
        <f>'2014'!C5</f>
        <v>379.44</v>
      </c>
      <c r="I39" s="64">
        <f>'2015'!C5</f>
        <v>963.78</v>
      </c>
      <c r="J39" s="64">
        <f>'2016'!C5</f>
        <v>655.32620354511107</v>
      </c>
      <c r="K39" s="64">
        <f>'2017'!C5</f>
        <v>393.77660538809869</v>
      </c>
      <c r="L39" s="58">
        <f>'2018'!C5</f>
        <v>559.80730726823822</v>
      </c>
      <c r="M39" s="58">
        <f>'2019'!C5</f>
        <v>4536.37</v>
      </c>
    </row>
    <row r="40" spans="1:13" ht="15.75" x14ac:dyDescent="0.25">
      <c r="A40" s="50" t="s">
        <v>2</v>
      </c>
      <c r="B40" s="52">
        <f>'2008'!C6</f>
        <v>301.53349596330526</v>
      </c>
      <c r="C40" s="45">
        <f>'2009'!C6</f>
        <v>3078.5385438747721</v>
      </c>
      <c r="D40" s="45">
        <f>'2010'!C6</f>
        <v>1085.9991462910339</v>
      </c>
      <c r="E40" s="45">
        <f>'2011'!C6</f>
        <v>1865.0798917358809</v>
      </c>
      <c r="F40" s="45">
        <f>'2012'!C6</f>
        <v>257.24509652869796</v>
      </c>
      <c r="G40" s="45">
        <f>'2013'!C6</f>
        <v>28.98</v>
      </c>
      <c r="H40" s="45">
        <f>'2014'!C6</f>
        <v>216.75</v>
      </c>
      <c r="I40" s="47">
        <f>'2015'!C6</f>
        <v>229.96803403053008</v>
      </c>
      <c r="J40" s="47">
        <f>'2016'!C6</f>
        <v>853.22502291529713</v>
      </c>
      <c r="K40" s="47">
        <f>'2017'!C6</f>
        <v>662.78188084072565</v>
      </c>
      <c r="L40" s="58">
        <f>'2018'!C6</f>
        <v>217.14669376402588</v>
      </c>
      <c r="M40" s="58">
        <f>'2019'!C6</f>
        <v>2123.6</v>
      </c>
    </row>
    <row r="41" spans="1:13" ht="15.75" x14ac:dyDescent="0.25">
      <c r="A41" s="50" t="s">
        <v>3</v>
      </c>
      <c r="B41" s="52">
        <f>'2008'!C7</f>
        <v>1189.9299517894085</v>
      </c>
      <c r="C41" s="45">
        <f>'2009'!C7</f>
        <v>118.71998287258246</v>
      </c>
      <c r="D41" s="45">
        <f>'2010'!C7</f>
        <v>144.54535213757828</v>
      </c>
      <c r="E41" s="45">
        <f>'2011'!C7</f>
        <v>891.65893177439239</v>
      </c>
      <c r="F41" s="45">
        <f>'2012'!C7</f>
        <v>2252.2686701765369</v>
      </c>
      <c r="G41" s="45">
        <f>'2013'!C7</f>
        <v>1.04</v>
      </c>
      <c r="H41" s="45">
        <f>'2014'!C7</f>
        <v>118.1</v>
      </c>
      <c r="I41" s="47">
        <f>'2015'!C7</f>
        <v>61.75</v>
      </c>
      <c r="J41" s="47">
        <f>'2016'!C7</f>
        <v>310.60697989924023</v>
      </c>
      <c r="K41" s="47">
        <f>'2017'!C7</f>
        <v>182.2893546015315</v>
      </c>
      <c r="L41" s="58">
        <f>'2018'!C7</f>
        <v>130.55562820683869</v>
      </c>
      <c r="M41" s="58">
        <f>'2019'!C7</f>
        <v>292.47000000000003</v>
      </c>
    </row>
    <row r="42" spans="1:13" ht="15.75" x14ac:dyDescent="0.25">
      <c r="A42" s="50" t="s">
        <v>4</v>
      </c>
      <c r="B42" s="52">
        <f>'2008'!C8</f>
        <v>476.64293632834921</v>
      </c>
      <c r="C42" s="45">
        <f>'2009'!C8</f>
        <v>238.30441823957082</v>
      </c>
      <c r="D42" s="45">
        <f>'2010'!C8</f>
        <v>677.35514075051196</v>
      </c>
      <c r="E42" s="45">
        <f>'2011'!C8</f>
        <v>1173.6052538561387</v>
      </c>
      <c r="F42" s="45">
        <f>'2012'!C8</f>
        <v>10.71</v>
      </c>
      <c r="G42" s="45">
        <f>'2013'!C8</f>
        <v>48.15</v>
      </c>
      <c r="H42" s="45">
        <f>'2014'!C8</f>
        <v>107.78</v>
      </c>
      <c r="I42" s="47">
        <f>'2015'!C8</f>
        <v>1344.5729251272778</v>
      </c>
      <c r="J42" s="47">
        <f>'2016'!C8</f>
        <v>567.0124631995327</v>
      </c>
      <c r="K42" s="47">
        <f>'2017'!C8</f>
        <v>0</v>
      </c>
      <c r="L42" s="58">
        <f>'2018'!C8</f>
        <v>0.56871090885579723</v>
      </c>
      <c r="M42" s="58">
        <f>'2019'!C8</f>
        <v>3541.29</v>
      </c>
    </row>
    <row r="43" spans="1:13" ht="15.75" x14ac:dyDescent="0.25">
      <c r="A43" s="50" t="s">
        <v>5</v>
      </c>
      <c r="B43" s="52">
        <f>'2008'!C9</f>
        <v>365.09197773077551</v>
      </c>
      <c r="C43" s="45">
        <f>'2009'!C9</f>
        <v>115.67016265926699</v>
      </c>
      <c r="D43" s="45">
        <f>'2010'!C9</f>
        <v>7134.0649009932749</v>
      </c>
      <c r="E43" s="45">
        <f>'2011'!C9</f>
        <v>773.37660703666893</v>
      </c>
      <c r="F43" s="45">
        <f>'2012'!C9</f>
        <v>383.44</v>
      </c>
      <c r="G43" s="45">
        <f>'2013'!C9</f>
        <v>60.123929479014919</v>
      </c>
      <c r="H43" s="45">
        <f>'2014'!C9</f>
        <v>106.65</v>
      </c>
      <c r="I43" s="47">
        <f>'2015'!C9</f>
        <v>625.75</v>
      </c>
      <c r="J43" s="47">
        <f>'2016'!C9</f>
        <v>236.94047407991158</v>
      </c>
      <c r="K43" s="47">
        <f>'2017'!C9</f>
        <v>195.54988375754152</v>
      </c>
      <c r="L43" s="58">
        <f>'2018'!C9</f>
        <v>1.507631127614157</v>
      </c>
      <c r="M43" s="58">
        <f>'2019'!C9</f>
        <v>65.02</v>
      </c>
    </row>
    <row r="44" spans="1:13" ht="15.75" x14ac:dyDescent="0.25">
      <c r="A44" s="50" t="s">
        <v>6</v>
      </c>
      <c r="B44" s="52">
        <f>'2008'!C10</f>
        <v>113.7602050062259</v>
      </c>
      <c r="C44" s="45">
        <f>'2009'!C10</f>
        <v>966.93358318233606</v>
      </c>
      <c r="D44" s="45">
        <f>'2010'!C10</f>
        <v>2683.94377306364</v>
      </c>
      <c r="E44" s="45">
        <f>'2011'!C10</f>
        <v>393.88785594352083</v>
      </c>
      <c r="F44" s="45">
        <f>'2012'!C10</f>
        <v>36.075708987017521</v>
      </c>
      <c r="G44" s="45">
        <f>'2013'!C10</f>
        <v>466.14</v>
      </c>
      <c r="H44" s="45">
        <f>'2014'!C10</f>
        <v>20.03</v>
      </c>
      <c r="I44" s="47">
        <f>'2015'!C10</f>
        <v>114.86758486277944</v>
      </c>
      <c r="J44" s="47">
        <f>'2016'!C10</f>
        <v>2362.3541363896788</v>
      </c>
      <c r="K44" s="47">
        <f>'2017'!C10</f>
        <v>24.024694075619664</v>
      </c>
      <c r="L44" s="58">
        <f>'2018'!C10</f>
        <v>196.89580691996542</v>
      </c>
      <c r="M44" s="58">
        <f>'2019'!C10</f>
        <v>1.0900000000000001</v>
      </c>
    </row>
    <row r="45" spans="1:13" ht="15.75" x14ac:dyDescent="0.25">
      <c r="A45" s="50" t="s">
        <v>7</v>
      </c>
      <c r="B45" s="52">
        <f>'2008'!C11</f>
        <v>57.104441573487733</v>
      </c>
      <c r="C45" s="45">
        <f>'2009'!C11</f>
        <v>519.12538986519121</v>
      </c>
      <c r="D45" s="45">
        <f>'2010'!C11</f>
        <v>1519.7709374232963</v>
      </c>
      <c r="E45" s="45">
        <f>'2011'!C11</f>
        <v>0.24371771349101781</v>
      </c>
      <c r="F45" s="45">
        <f>'2012'!C11</f>
        <v>282.30657357275049</v>
      </c>
      <c r="G45" s="45">
        <f>'2013'!C11</f>
        <v>186.63555574040072</v>
      </c>
      <c r="H45" s="45">
        <f>'2014'!C11</f>
        <v>162.21</v>
      </c>
      <c r="I45" s="47">
        <f>'2015'!C11</f>
        <v>49.000093065864405</v>
      </c>
      <c r="J45" s="47">
        <f>'2016'!C11</f>
        <v>43.587437791294803</v>
      </c>
      <c r="K45" s="47">
        <f>'2017'!C11</f>
        <v>12.001744108910849</v>
      </c>
      <c r="L45" s="58">
        <f>'2018'!C11</f>
        <v>539.18689950594455</v>
      </c>
      <c r="M45" s="58">
        <f>'2019'!C11</f>
        <v>0</v>
      </c>
    </row>
    <row r="46" spans="1:13" ht="15.75" x14ac:dyDescent="0.25">
      <c r="A46" s="50" t="s">
        <v>8</v>
      </c>
      <c r="B46" s="52">
        <f>'2008'!C12</f>
        <v>4880.0846563637115</v>
      </c>
      <c r="C46" s="45">
        <f>'2009'!C12</f>
        <v>856.07254058687658</v>
      </c>
      <c r="D46" s="45">
        <f>'2010'!C12</f>
        <v>3673.8815036825722</v>
      </c>
      <c r="E46" s="45">
        <f>'2011'!C12</f>
        <v>189.50364536029076</v>
      </c>
      <c r="F46" s="45">
        <f>'2012'!C12</f>
        <v>61.449822297444562</v>
      </c>
      <c r="G46" s="45">
        <f>'2013'!C12</f>
        <v>190.73</v>
      </c>
      <c r="H46" s="45">
        <f>'2014'!C12</f>
        <v>1987.16</v>
      </c>
      <c r="I46" s="47">
        <f>'2015'!C12</f>
        <v>326.77</v>
      </c>
      <c r="J46" s="47">
        <f>'2016'!C12</f>
        <v>488.51731880697281</v>
      </c>
      <c r="K46" s="47">
        <f>'2017'!C12</f>
        <v>171.89067837934755</v>
      </c>
      <c r="L46" s="58">
        <f>'2018'!C12</f>
        <v>592.63311150694426</v>
      </c>
      <c r="M46" s="58">
        <f>'2019'!C12</f>
        <v>0.23</v>
      </c>
    </row>
    <row r="47" spans="1:13" ht="15.75" x14ac:dyDescent="0.25">
      <c r="A47" s="50" t="s">
        <v>9</v>
      </c>
      <c r="B47" s="52">
        <f>'2008'!C13</f>
        <v>7981.3954783983654</v>
      </c>
      <c r="C47" s="45">
        <f>'2009'!C13</f>
        <v>3297.115449947391</v>
      </c>
      <c r="D47" s="45">
        <f>'2010'!C13</f>
        <v>231.54536698543228</v>
      </c>
      <c r="E47" s="45">
        <f>'2011'!C13</f>
        <v>283.75656016872881</v>
      </c>
      <c r="F47" s="45">
        <f>'2012'!C13</f>
        <v>184.77</v>
      </c>
      <c r="G47" s="45">
        <f>'2013'!C13</f>
        <v>167.79206032490922</v>
      </c>
      <c r="H47" s="45">
        <f>'2014'!C13</f>
        <v>748.23744576898343</v>
      </c>
      <c r="I47" s="47">
        <f>'2015'!C13</f>
        <v>631.63</v>
      </c>
      <c r="J47" s="47">
        <f>'2016'!C13</f>
        <v>559.82088735099546</v>
      </c>
      <c r="K47" s="47">
        <f>'2017'!C13</f>
        <v>92.083323282437021</v>
      </c>
      <c r="L47" s="58">
        <f>'2018'!C13</f>
        <v>55.172095362123805</v>
      </c>
      <c r="M47" s="58">
        <f>'2019'!C13</f>
        <v>2334.42</v>
      </c>
    </row>
    <row r="48" spans="1:13" ht="15.75" x14ac:dyDescent="0.25">
      <c r="A48" s="50" t="s">
        <v>10</v>
      </c>
      <c r="B48" s="52">
        <f>'2008'!C14</f>
        <v>3107.2195751546487</v>
      </c>
      <c r="C48" s="45">
        <f>'2009'!C14</f>
        <v>1080.9246011383925</v>
      </c>
      <c r="D48" s="45">
        <f>'2010'!C14</f>
        <v>763.19971333685658</v>
      </c>
      <c r="E48" s="45">
        <f>'2011'!C14</f>
        <v>4174.8215481793468</v>
      </c>
      <c r="F48" s="45">
        <f>'2012'!C14</f>
        <v>593.11666715250067</v>
      </c>
      <c r="G48" s="45">
        <f>'2013'!C14</f>
        <v>2131.67</v>
      </c>
      <c r="H48" s="45">
        <f>'2014'!C14</f>
        <v>1178.6728688454998</v>
      </c>
      <c r="I48" s="47">
        <f>'2015'!C14</f>
        <v>1402.62</v>
      </c>
      <c r="J48" s="47">
        <f>'2016'!C14</f>
        <v>806.40748880433614</v>
      </c>
      <c r="K48" s="47">
        <f>'2017'!C14</f>
        <v>1733.1018317204569</v>
      </c>
      <c r="L48" s="58">
        <f>'2018'!C14</f>
        <v>2015.0028743447779</v>
      </c>
      <c r="M48" s="58">
        <f>'2019'!C14</f>
        <v>2198.87</v>
      </c>
    </row>
    <row r="49" spans="1:13" ht="15.75" x14ac:dyDescent="0.25">
      <c r="A49" s="50" t="s">
        <v>11</v>
      </c>
      <c r="B49" s="52">
        <f>'2008'!C15</f>
        <v>1628.0339586721491</v>
      </c>
      <c r="C49" s="45">
        <f>'2009'!C15</f>
        <v>1045.6490250566135</v>
      </c>
      <c r="D49" s="45">
        <f>'2010'!C15</f>
        <v>159.76454197286262</v>
      </c>
      <c r="E49" s="45">
        <f>'2011'!C15</f>
        <v>2039.1080889794125</v>
      </c>
      <c r="F49" s="45">
        <f>'2012'!C15</f>
        <v>53.497883905634914</v>
      </c>
      <c r="G49" s="45">
        <f>'2013'!C15</f>
        <v>4848.7393111163437</v>
      </c>
      <c r="H49" s="45">
        <f>'2014'!C15</f>
        <v>2577.4299999999998</v>
      </c>
      <c r="I49" s="47">
        <f>'2015'!C15</f>
        <v>2076.04</v>
      </c>
      <c r="J49" s="47">
        <f>'2016'!C15</f>
        <v>844.28896996585115</v>
      </c>
      <c r="K49" s="47">
        <f>'2017'!C15</f>
        <v>445.87824164577916</v>
      </c>
      <c r="L49" s="58">
        <f>'2018'!C15</f>
        <v>2569.7673998878154</v>
      </c>
      <c r="M49" s="58">
        <f>'2019'!C15</f>
        <v>954.21</v>
      </c>
    </row>
    <row r="50" spans="1:13" ht="16.5" thickBot="1" x14ac:dyDescent="0.3">
      <c r="A50" s="51" t="s">
        <v>12</v>
      </c>
      <c r="B50" s="53">
        <f>'2008'!C16</f>
        <v>1187.0021761931418</v>
      </c>
      <c r="C50" s="54">
        <f>'2009'!C16</f>
        <v>841.63865347703097</v>
      </c>
      <c r="D50" s="54">
        <f>'2010'!C16</f>
        <v>1815.7930661499265</v>
      </c>
      <c r="E50" s="54">
        <f>'2011'!C16</f>
        <v>28.722790264635808</v>
      </c>
      <c r="F50" s="54">
        <f>'2012'!C16</f>
        <v>103.28</v>
      </c>
      <c r="G50" s="54">
        <f>'2013'!C16</f>
        <v>274.43321238872579</v>
      </c>
      <c r="H50" s="54">
        <f>'2014'!C16</f>
        <v>1162.31</v>
      </c>
      <c r="I50" s="55">
        <f>'2015'!C16</f>
        <v>1184.7451515644852</v>
      </c>
      <c r="J50" s="55">
        <f>'2016'!C16</f>
        <v>609.89193806296089</v>
      </c>
      <c r="K50" s="55">
        <f>'2017'!C16</f>
        <v>555.14851177340813</v>
      </c>
      <c r="L50" s="55">
        <f>'2018'!C16</f>
        <v>2347.2534277511677</v>
      </c>
      <c r="M50" s="55">
        <f>'2019'!C16</f>
        <v>461.22</v>
      </c>
    </row>
    <row r="51" spans="1:13" ht="18.75" thickBot="1" x14ac:dyDescent="0.3">
      <c r="A51" s="61" t="s">
        <v>13</v>
      </c>
      <c r="B51" s="13">
        <f t="shared" ref="B51:I51" si="1">SUM(B39:B50)</f>
        <v>22023.686629807104</v>
      </c>
      <c r="C51" s="16">
        <f t="shared" si="1"/>
        <v>12746.955012005557</v>
      </c>
      <c r="D51" s="16">
        <f t="shared" si="1"/>
        <v>21391.676509100445</v>
      </c>
      <c r="E51" s="16">
        <f t="shared" si="1"/>
        <v>12799.553221074761</v>
      </c>
      <c r="F51" s="16">
        <f t="shared" si="1"/>
        <v>4399.7761112664548</v>
      </c>
      <c r="G51" s="16">
        <f t="shared" si="1"/>
        <v>10203.570764982529</v>
      </c>
      <c r="H51" s="17">
        <f t="shared" si="1"/>
        <v>8764.7703146144831</v>
      </c>
      <c r="I51" s="17">
        <f t="shared" si="1"/>
        <v>9011.493788650936</v>
      </c>
      <c r="J51" s="17">
        <f>SUM(J39:J50)</f>
        <v>8337.9793208111823</v>
      </c>
      <c r="K51" s="17">
        <f>SUM(K39:K50)</f>
        <v>4468.5267495738563</v>
      </c>
      <c r="L51" s="48">
        <f>SUM(L39:L50)</f>
        <v>9225.4975865543129</v>
      </c>
      <c r="M51" s="48">
        <f>SUM(M39:M50)</f>
        <v>16508.79</v>
      </c>
    </row>
    <row r="62" spans="1:13" x14ac:dyDescent="0.2">
      <c r="A62" t="s">
        <v>15</v>
      </c>
    </row>
  </sheetData>
  <mergeCells count="5">
    <mergeCell ref="A1:L1"/>
    <mergeCell ref="A37:A38"/>
    <mergeCell ref="A6:A7"/>
    <mergeCell ref="B6:M6"/>
    <mergeCell ref="B37:M3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landscape" verticalDpi="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A14" sqref="A14"/>
    </sheetView>
  </sheetViews>
  <sheetFormatPr defaultRowHeight="12.75" x14ac:dyDescent="0.2"/>
  <cols>
    <col min="1" max="1" width="18.42578125" customWidth="1"/>
    <col min="2" max="10" width="12.7109375" customWidth="1"/>
  </cols>
  <sheetData>
    <row r="1" spans="1:10" ht="41.25" customHeight="1" x14ac:dyDescent="0.2">
      <c r="A1" s="194" t="s">
        <v>17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3.5" thickBot="1" x14ac:dyDescent="0.25"/>
    <row r="3" spans="1:10" ht="15" x14ac:dyDescent="0.25">
      <c r="A3" s="265" t="s">
        <v>0</v>
      </c>
      <c r="B3" s="267" t="s">
        <v>18</v>
      </c>
      <c r="C3" s="263"/>
      <c r="D3" s="264"/>
      <c r="E3" s="267" t="s">
        <v>19</v>
      </c>
      <c r="F3" s="263"/>
      <c r="G3" s="264"/>
      <c r="H3" s="262" t="s">
        <v>20</v>
      </c>
      <c r="I3" s="263"/>
      <c r="J3" s="264"/>
    </row>
    <row r="4" spans="1:10" ht="30.75" thickBot="1" x14ac:dyDescent="0.25">
      <c r="A4" s="266"/>
      <c r="B4" s="22" t="s">
        <v>21</v>
      </c>
      <c r="C4" s="23" t="s">
        <v>22</v>
      </c>
      <c r="D4" s="24" t="s">
        <v>23</v>
      </c>
      <c r="E4" s="22" t="s">
        <v>21</v>
      </c>
      <c r="F4" s="23" t="s">
        <v>22</v>
      </c>
      <c r="G4" s="24" t="s">
        <v>23</v>
      </c>
      <c r="H4" s="25" t="s">
        <v>21</v>
      </c>
      <c r="I4" s="23" t="s">
        <v>22</v>
      </c>
      <c r="J4" s="24" t="s">
        <v>23</v>
      </c>
    </row>
    <row r="5" spans="1:10" ht="15.75" x14ac:dyDescent="0.25">
      <c r="A5" s="26" t="s">
        <v>10</v>
      </c>
      <c r="B5" s="27">
        <v>1417.6376242492013</v>
      </c>
      <c r="C5" s="28">
        <v>638.10176437775067</v>
      </c>
      <c r="D5" s="29">
        <f t="shared" ref="D5:D11" si="0">SUM(B5:C5)</f>
        <v>2055.7393886269519</v>
      </c>
      <c r="E5" s="27">
        <v>339.38821388374305</v>
      </c>
      <c r="F5" s="28">
        <v>2211.3217202272804</v>
      </c>
      <c r="G5" s="29">
        <f t="shared" ref="G5:G11" si="1">SUM(E5:F5)</f>
        <v>2550.7099341110234</v>
      </c>
      <c r="H5" s="30">
        <v>325.6238700517776</v>
      </c>
      <c r="I5" s="28">
        <v>1315.6113973249999</v>
      </c>
      <c r="J5" s="29">
        <f t="shared" ref="J5:J11" si="2">SUM(H5:I5)</f>
        <v>1641.2352673767775</v>
      </c>
    </row>
    <row r="6" spans="1:10" ht="15.75" x14ac:dyDescent="0.25">
      <c r="A6" s="31" t="s">
        <v>11</v>
      </c>
      <c r="B6" s="27">
        <v>841.31728110952622</v>
      </c>
      <c r="C6" s="28">
        <v>69.995016423509924</v>
      </c>
      <c r="D6" s="29">
        <f t="shared" si="0"/>
        <v>911.31229753303614</v>
      </c>
      <c r="E6" s="27">
        <v>240.0791224468895</v>
      </c>
      <c r="F6" s="28">
        <v>4857.6911268895938</v>
      </c>
      <c r="G6" s="29">
        <f t="shared" si="1"/>
        <v>5097.7702493364832</v>
      </c>
      <c r="H6" s="30">
        <v>354.36975708382903</v>
      </c>
      <c r="I6" s="28">
        <v>2625.7446377251172</v>
      </c>
      <c r="J6" s="29">
        <f t="shared" si="2"/>
        <v>2980.1143948089461</v>
      </c>
    </row>
    <row r="7" spans="1:10" ht="15.75" x14ac:dyDescent="0.25">
      <c r="A7" s="31" t="s">
        <v>12</v>
      </c>
      <c r="B7" s="27">
        <v>461.39905272421601</v>
      </c>
      <c r="C7" s="28">
        <v>106.36482275411683</v>
      </c>
      <c r="D7" s="29">
        <f t="shared" si="0"/>
        <v>567.76387547833281</v>
      </c>
      <c r="E7" s="27">
        <v>149.75318846023774</v>
      </c>
      <c r="F7" s="28">
        <v>278.30251783047578</v>
      </c>
      <c r="G7" s="29">
        <f t="shared" si="1"/>
        <v>428.05570629071349</v>
      </c>
      <c r="H7" s="30">
        <v>101.29925817450908</v>
      </c>
      <c r="I7" s="28">
        <v>1226.8521000419191</v>
      </c>
      <c r="J7" s="29">
        <f t="shared" si="2"/>
        <v>1328.1513582164282</v>
      </c>
    </row>
    <row r="8" spans="1:10" ht="15.75" x14ac:dyDescent="0.25">
      <c r="A8" s="26" t="s">
        <v>1</v>
      </c>
      <c r="B8" s="27">
        <v>176.51597292390176</v>
      </c>
      <c r="C8" s="28">
        <v>1880.0750865227603</v>
      </c>
      <c r="D8" s="29">
        <f t="shared" si="0"/>
        <v>2056.5910594466623</v>
      </c>
      <c r="E8" s="30">
        <v>486.68733151519211</v>
      </c>
      <c r="F8" s="28">
        <v>606.48983340105337</v>
      </c>
      <c r="G8" s="29">
        <f t="shared" si="1"/>
        <v>1093.1771649162456</v>
      </c>
      <c r="H8" s="30">
        <v>51.182283009470268</v>
      </c>
      <c r="I8" s="28">
        <v>1041.0659021141146</v>
      </c>
      <c r="J8" s="29">
        <f t="shared" si="2"/>
        <v>1092.2481851235848</v>
      </c>
    </row>
    <row r="9" spans="1:10" ht="15.75" x14ac:dyDescent="0.25">
      <c r="A9" s="31" t="s">
        <v>2</v>
      </c>
      <c r="B9" s="27">
        <v>836.14822699981187</v>
      </c>
      <c r="C9" s="28">
        <v>95.852939492329043</v>
      </c>
      <c r="D9" s="29">
        <f t="shared" si="0"/>
        <v>932.0011664921409</v>
      </c>
      <c r="E9" s="30">
        <v>335.8327187762489</v>
      </c>
      <c r="F9" s="28">
        <v>257.40549528671369</v>
      </c>
      <c r="G9" s="29">
        <f t="shared" si="1"/>
        <v>593.23821406296258</v>
      </c>
      <c r="H9" s="30">
        <v>936.24134600581397</v>
      </c>
      <c r="I9" s="28">
        <v>295.02446455915509</v>
      </c>
      <c r="J9" s="29">
        <f t="shared" si="2"/>
        <v>1231.2658105649691</v>
      </c>
    </row>
    <row r="10" spans="1:10" ht="15.75" x14ac:dyDescent="0.25">
      <c r="A10" s="31" t="s">
        <v>3</v>
      </c>
      <c r="B10" s="27">
        <v>107.44523123345738</v>
      </c>
      <c r="C10" s="28">
        <v>1.530804005203974</v>
      </c>
      <c r="D10" s="29">
        <f t="shared" si="0"/>
        <v>108.97603523866135</v>
      </c>
      <c r="E10" s="30">
        <v>38.339815964008146</v>
      </c>
      <c r="F10" s="28">
        <v>141.37399469661088</v>
      </c>
      <c r="G10" s="29">
        <f t="shared" si="1"/>
        <v>179.71381066061903</v>
      </c>
      <c r="H10" s="30">
        <v>389.92853591476705</v>
      </c>
      <c r="I10" s="28">
        <v>81.733231157605218</v>
      </c>
      <c r="J10" s="29">
        <f t="shared" si="2"/>
        <v>471.6617670723723</v>
      </c>
    </row>
    <row r="11" spans="1:10" ht="16.5" thickBot="1" x14ac:dyDescent="0.3">
      <c r="A11" s="31" t="s">
        <v>4</v>
      </c>
      <c r="B11" s="27">
        <v>936.08487091140262</v>
      </c>
      <c r="C11" s="28">
        <v>69.78272418790948</v>
      </c>
      <c r="D11" s="29">
        <f t="shared" si="0"/>
        <v>1005.8675950993121</v>
      </c>
      <c r="E11" s="30">
        <v>53.234739507596856</v>
      </c>
      <c r="F11" s="28">
        <v>173.55152932373582</v>
      </c>
      <c r="G11" s="29">
        <f t="shared" si="1"/>
        <v>226.78626883133268</v>
      </c>
      <c r="H11" s="30">
        <v>301.73144694151887</v>
      </c>
      <c r="I11" s="28">
        <v>1550.8666828911528</v>
      </c>
      <c r="J11" s="29">
        <f t="shared" si="2"/>
        <v>1852.5981298326717</v>
      </c>
    </row>
    <row r="12" spans="1:10" ht="60.75" thickBot="1" x14ac:dyDescent="0.3">
      <c r="A12" s="32" t="s">
        <v>24</v>
      </c>
      <c r="B12" s="33">
        <f t="shared" ref="B12:J12" si="3">SUM(B5:B11)</f>
        <v>4776.5482601515168</v>
      </c>
      <c r="C12" s="34">
        <f t="shared" si="3"/>
        <v>2861.7031577635803</v>
      </c>
      <c r="D12" s="35">
        <f t="shared" si="3"/>
        <v>7638.2514179150976</v>
      </c>
      <c r="E12" s="33">
        <f t="shared" si="3"/>
        <v>1643.3151305539163</v>
      </c>
      <c r="F12" s="34">
        <f t="shared" si="3"/>
        <v>8526.136217655463</v>
      </c>
      <c r="G12" s="35">
        <f t="shared" si="3"/>
        <v>10169.451348209381</v>
      </c>
      <c r="H12" s="36">
        <f t="shared" si="3"/>
        <v>2460.3764971816854</v>
      </c>
      <c r="I12" s="34">
        <f t="shared" si="3"/>
        <v>8136.8984158140638</v>
      </c>
      <c r="J12" s="35">
        <f t="shared" si="3"/>
        <v>10597.27491299575</v>
      </c>
    </row>
    <row r="13" spans="1:10" x14ac:dyDescent="0.2">
      <c r="A13" s="20" t="s">
        <v>25</v>
      </c>
    </row>
    <row r="14" spans="1:10" x14ac:dyDescent="0.2">
      <c r="A14" s="20" t="s">
        <v>48</v>
      </c>
    </row>
    <row r="18" spans="1:9" x14ac:dyDescent="0.2">
      <c r="B18" t="s">
        <v>26</v>
      </c>
      <c r="I18" t="s">
        <v>27</v>
      </c>
    </row>
    <row r="20" spans="1:9" x14ac:dyDescent="0.2">
      <c r="A20" t="s">
        <v>28</v>
      </c>
    </row>
  </sheetData>
  <mergeCells count="5">
    <mergeCell ref="H3:J3"/>
    <mergeCell ref="A1:J1"/>
    <mergeCell ref="A3:A4"/>
    <mergeCell ref="B3:D3"/>
    <mergeCell ref="E3:G3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B3" sqref="B3:G3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39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2743.2597650557873</v>
      </c>
      <c r="C5" s="28">
        <v>588.26266110553229</v>
      </c>
      <c r="D5" s="28">
        <v>157.05835311616218</v>
      </c>
      <c r="E5" s="28">
        <v>4784.283909062</v>
      </c>
      <c r="F5" s="199">
        <f>SUM(B17:C17)</f>
        <v>55957.863347408114</v>
      </c>
      <c r="G5" s="202">
        <f>SUM(D17:E17)</f>
        <v>10272.365569417214</v>
      </c>
    </row>
    <row r="6" spans="1:7" ht="12.75" customHeight="1" x14ac:dyDescent="0.2">
      <c r="A6" s="3" t="s">
        <v>2</v>
      </c>
      <c r="B6" s="28">
        <v>6811.1753972501174</v>
      </c>
      <c r="C6" s="28">
        <v>3078.5385438747721</v>
      </c>
      <c r="D6" s="28">
        <v>383.56129810450625</v>
      </c>
      <c r="E6" s="28">
        <v>94.378907142801481</v>
      </c>
      <c r="F6" s="200"/>
      <c r="G6" s="203"/>
    </row>
    <row r="7" spans="1:7" ht="12.75" customHeight="1" x14ac:dyDescent="0.2">
      <c r="A7" s="3" t="s">
        <v>3</v>
      </c>
      <c r="B7" s="28">
        <v>889.20063973041283</v>
      </c>
      <c r="C7" s="28">
        <v>118.71998287258246</v>
      </c>
      <c r="D7" s="28">
        <v>194.31227683197869</v>
      </c>
      <c r="E7" s="28">
        <v>35.38567757799477</v>
      </c>
      <c r="F7" s="200"/>
      <c r="G7" s="203"/>
    </row>
    <row r="8" spans="1:7" ht="12.75" customHeight="1" x14ac:dyDescent="0.2">
      <c r="A8" s="3" t="s">
        <v>4</v>
      </c>
      <c r="B8" s="28">
        <v>1142.6205631342373</v>
      </c>
      <c r="C8" s="28">
        <v>238.30441823957082</v>
      </c>
      <c r="D8" s="28">
        <v>1162.1825000875447</v>
      </c>
      <c r="E8" s="28">
        <v>72.900101711868132</v>
      </c>
      <c r="F8" s="200"/>
      <c r="G8" s="203"/>
    </row>
    <row r="9" spans="1:7" ht="12.75" customHeight="1" x14ac:dyDescent="0.2">
      <c r="A9" s="3" t="s">
        <v>5</v>
      </c>
      <c r="B9" s="28">
        <v>2099.9604574781683</v>
      </c>
      <c r="C9" s="28">
        <v>115.67016265926699</v>
      </c>
      <c r="D9" s="28">
        <v>158.37279345353156</v>
      </c>
      <c r="E9" s="28">
        <v>166.64940018915141</v>
      </c>
      <c r="F9" s="200"/>
      <c r="G9" s="203"/>
    </row>
    <row r="10" spans="1:7" ht="12.75" customHeight="1" x14ac:dyDescent="0.2">
      <c r="A10" s="3" t="s">
        <v>6</v>
      </c>
      <c r="B10" s="28">
        <v>9089.9416632916254</v>
      </c>
      <c r="C10" s="28">
        <v>966.93358318233606</v>
      </c>
      <c r="D10" s="28">
        <v>1772.2051204637548</v>
      </c>
      <c r="E10" s="28">
        <v>0.79168361134988752</v>
      </c>
      <c r="F10" s="200"/>
      <c r="G10" s="203"/>
    </row>
    <row r="11" spans="1:7" ht="12.75" customHeight="1" x14ac:dyDescent="0.2">
      <c r="A11" s="3" t="s">
        <v>7</v>
      </c>
      <c r="B11" s="28">
        <v>5844.2185767099718</v>
      </c>
      <c r="C11" s="28">
        <v>519.12538986519121</v>
      </c>
      <c r="D11" s="28">
        <v>29.12082279323484</v>
      </c>
      <c r="E11" s="28">
        <v>47.2</v>
      </c>
      <c r="F11" s="200"/>
      <c r="G11" s="203"/>
    </row>
    <row r="12" spans="1:7" ht="12.75" customHeight="1" x14ac:dyDescent="0.2">
      <c r="A12" s="3" t="s">
        <v>8</v>
      </c>
      <c r="B12" s="28">
        <v>5314.8086207121378</v>
      </c>
      <c r="C12" s="28">
        <v>856.07254058687658</v>
      </c>
      <c r="D12" s="28">
        <v>68.397472705474783</v>
      </c>
      <c r="E12" s="28">
        <v>0</v>
      </c>
      <c r="F12" s="200"/>
      <c r="G12" s="203"/>
    </row>
    <row r="13" spans="1:7" ht="12.75" customHeight="1" x14ac:dyDescent="0.2">
      <c r="A13" s="3" t="s">
        <v>9</v>
      </c>
      <c r="B13" s="28">
        <v>6356.9142150624466</v>
      </c>
      <c r="C13" s="28">
        <v>3297.115449947391</v>
      </c>
      <c r="D13" s="28">
        <v>16.618966834884965</v>
      </c>
      <c r="E13" s="28">
        <v>13.894718875581098</v>
      </c>
      <c r="F13" s="200"/>
      <c r="G13" s="203"/>
    </row>
    <row r="14" spans="1:7" ht="12.75" customHeight="1" x14ac:dyDescent="0.2">
      <c r="A14" s="3" t="s">
        <v>10</v>
      </c>
      <c r="B14" s="28">
        <v>2048.5723927942918</v>
      </c>
      <c r="C14" s="28">
        <v>1080.9246011383925</v>
      </c>
      <c r="D14" s="28">
        <v>530.73699325077075</v>
      </c>
      <c r="E14" s="28">
        <v>129.98983902258547</v>
      </c>
      <c r="F14" s="200"/>
      <c r="G14" s="203"/>
    </row>
    <row r="15" spans="1:7" ht="12.75" customHeight="1" x14ac:dyDescent="0.2">
      <c r="A15" s="3" t="s">
        <v>11</v>
      </c>
      <c r="B15" s="28">
        <v>263.27180499117202</v>
      </c>
      <c r="C15" s="28">
        <v>1045.6490250566135</v>
      </c>
      <c r="D15" s="28">
        <v>330.54960259812293</v>
      </c>
      <c r="E15" s="28">
        <v>64.056654727722218</v>
      </c>
      <c r="F15" s="200"/>
      <c r="G15" s="203"/>
    </row>
    <row r="16" spans="1:7" ht="13.5" customHeight="1" thickBot="1" x14ac:dyDescent="0.25">
      <c r="A16" s="4" t="s">
        <v>12</v>
      </c>
      <c r="B16" s="28">
        <v>606.9642391921949</v>
      </c>
      <c r="C16" s="28">
        <v>841.63865347703097</v>
      </c>
      <c r="D16" s="28">
        <v>59.718477256194177</v>
      </c>
      <c r="E16" s="28">
        <v>0</v>
      </c>
      <c r="F16" s="200"/>
      <c r="G16" s="203"/>
    </row>
    <row r="17" spans="1:7" ht="15.75" customHeight="1" thickBot="1" x14ac:dyDescent="0.3">
      <c r="A17" s="5" t="s">
        <v>13</v>
      </c>
      <c r="B17" s="43">
        <f>SUM(B5:B16)</f>
        <v>43210.908335402557</v>
      </c>
      <c r="C17" s="43">
        <f>SUM(C5:C16)</f>
        <v>12746.955012005557</v>
      </c>
      <c r="D17" s="43">
        <f>SUM(D5:D16)</f>
        <v>4862.8346774961592</v>
      </c>
      <c r="E17" s="43">
        <f>SUM(E5:E16)</f>
        <v>5409.5308919210547</v>
      </c>
      <c r="F17" s="201"/>
      <c r="G17" s="204"/>
    </row>
    <row r="54" spans="1:1" x14ac:dyDescent="0.2">
      <c r="A54" s="21" t="s">
        <v>16</v>
      </c>
    </row>
    <row r="55" spans="1:1" x14ac:dyDescent="0.2">
      <c r="A55" s="21"/>
    </row>
  </sheetData>
  <sheetProtection selectLockedCells="1" selectUnlockedCells="1"/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selection activeCell="F15" sqref="F15"/>
    </sheetView>
  </sheetViews>
  <sheetFormatPr defaultRowHeight="12.75" x14ac:dyDescent="0.2"/>
  <cols>
    <col min="1" max="1" width="11" customWidth="1"/>
    <col min="2" max="7" width="12.7109375" customWidth="1"/>
  </cols>
  <sheetData>
    <row r="1" spans="1:7" ht="41.25" customHeight="1" x14ac:dyDescent="0.2">
      <c r="A1" s="194" t="s">
        <v>29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ht="15" x14ac:dyDescent="0.25">
      <c r="A3" s="265" t="s">
        <v>0</v>
      </c>
      <c r="B3" s="267" t="s">
        <v>30</v>
      </c>
      <c r="C3" s="263"/>
      <c r="D3" s="264"/>
      <c r="E3" s="262" t="s">
        <v>31</v>
      </c>
      <c r="F3" s="263"/>
      <c r="G3" s="264"/>
    </row>
    <row r="4" spans="1:7" ht="30.75" thickBot="1" x14ac:dyDescent="0.25">
      <c r="A4" s="266"/>
      <c r="B4" s="22" t="s">
        <v>21</v>
      </c>
      <c r="C4" s="23" t="s">
        <v>22</v>
      </c>
      <c r="D4" s="24" t="s">
        <v>23</v>
      </c>
      <c r="E4" s="25" t="s">
        <v>21</v>
      </c>
      <c r="F4" s="23" t="s">
        <v>22</v>
      </c>
      <c r="G4" s="24" t="s">
        <v>23</v>
      </c>
    </row>
    <row r="5" spans="1:7" ht="15.75" x14ac:dyDescent="0.25">
      <c r="A5" s="26" t="s">
        <v>1</v>
      </c>
      <c r="B5" s="27">
        <v>176.51597292390176</v>
      </c>
      <c r="C5" s="28">
        <v>1880.0750865227603</v>
      </c>
      <c r="D5" s="29">
        <f t="shared" ref="D5:D16" si="0">SUM(B5:C5)</f>
        <v>2056.5910594466623</v>
      </c>
      <c r="E5" s="30">
        <v>486.68733151519211</v>
      </c>
      <c r="F5" s="28">
        <v>606.48983340105337</v>
      </c>
      <c r="G5" s="29">
        <f t="shared" ref="G5:G16" si="1">SUM(E5:F5)</f>
        <v>1093.1771649162456</v>
      </c>
    </row>
    <row r="6" spans="1:7" ht="15.75" x14ac:dyDescent="0.25">
      <c r="A6" s="31" t="s">
        <v>2</v>
      </c>
      <c r="B6" s="27">
        <v>836.14822699981187</v>
      </c>
      <c r="C6" s="28">
        <v>95.852939492329043</v>
      </c>
      <c r="D6" s="29">
        <f t="shared" si="0"/>
        <v>932.0011664921409</v>
      </c>
      <c r="E6" s="30">
        <v>335.8327187762489</v>
      </c>
      <c r="F6" s="28">
        <v>257.40549528671369</v>
      </c>
      <c r="G6" s="29">
        <f t="shared" si="1"/>
        <v>593.23821406296258</v>
      </c>
    </row>
    <row r="7" spans="1:7" ht="15.75" x14ac:dyDescent="0.25">
      <c r="A7" s="31" t="s">
        <v>3</v>
      </c>
      <c r="B7" s="27">
        <v>107.44523123345738</v>
      </c>
      <c r="C7" s="28">
        <v>1.530804005203974</v>
      </c>
      <c r="D7" s="29">
        <f t="shared" si="0"/>
        <v>108.97603523866135</v>
      </c>
      <c r="E7" s="30">
        <v>38.339815964008146</v>
      </c>
      <c r="F7" s="28">
        <v>141.37399469661088</v>
      </c>
      <c r="G7" s="29">
        <f t="shared" si="1"/>
        <v>179.71381066061903</v>
      </c>
    </row>
    <row r="8" spans="1:7" ht="15.75" x14ac:dyDescent="0.25">
      <c r="A8" s="31" t="s">
        <v>4</v>
      </c>
      <c r="B8" s="27">
        <v>936.08487091140262</v>
      </c>
      <c r="C8" s="28">
        <v>69.78272418790948</v>
      </c>
      <c r="D8" s="29">
        <f t="shared" si="0"/>
        <v>1005.8675950993121</v>
      </c>
      <c r="E8" s="30">
        <v>53.234739507596856</v>
      </c>
      <c r="F8" s="28">
        <v>173.55152932373582</v>
      </c>
      <c r="G8" s="29">
        <f t="shared" si="1"/>
        <v>226.78626883133268</v>
      </c>
    </row>
    <row r="9" spans="1:7" ht="15.75" x14ac:dyDescent="0.25">
      <c r="A9" s="31" t="s">
        <v>5</v>
      </c>
      <c r="B9" s="27">
        <v>131.6820843883919</v>
      </c>
      <c r="C9" s="28">
        <v>85.40087043526492</v>
      </c>
      <c r="D9" s="29">
        <f t="shared" si="0"/>
        <v>217.08295482365682</v>
      </c>
      <c r="E9" s="30">
        <v>103.28435274069324</v>
      </c>
      <c r="F9" s="28">
        <v>195.4056824872489</v>
      </c>
      <c r="G9" s="29">
        <f t="shared" si="1"/>
        <v>298.69003522794213</v>
      </c>
    </row>
    <row r="10" spans="1:7" ht="15.75" x14ac:dyDescent="0.25">
      <c r="A10" s="31" t="s">
        <v>6</v>
      </c>
      <c r="B10" s="27">
        <v>136.10708583179502</v>
      </c>
      <c r="C10" s="28">
        <v>623.7925969923358</v>
      </c>
      <c r="D10" s="29">
        <f t="shared" si="0"/>
        <v>759.89968282413088</v>
      </c>
      <c r="E10" s="30">
        <v>250.92096641190881</v>
      </c>
      <c r="F10" s="28">
        <v>58.496203857550142</v>
      </c>
      <c r="G10" s="29">
        <f t="shared" si="1"/>
        <v>309.41717026945895</v>
      </c>
    </row>
    <row r="11" spans="1:7" ht="15.75" x14ac:dyDescent="0.25">
      <c r="A11" s="31" t="s">
        <v>7</v>
      </c>
      <c r="B11" s="27">
        <v>205.59196210224252</v>
      </c>
      <c r="C11" s="28">
        <v>447.08154098590074</v>
      </c>
      <c r="D11" s="29">
        <f t="shared" si="0"/>
        <v>652.67350308814321</v>
      </c>
      <c r="E11" s="30">
        <v>1544.7470685512737</v>
      </c>
      <c r="F11" s="28">
        <v>322.86489038149386</v>
      </c>
      <c r="G11" s="29">
        <f t="shared" si="1"/>
        <v>1867.6119589327677</v>
      </c>
    </row>
    <row r="12" spans="1:7" ht="15.75" x14ac:dyDescent="0.25">
      <c r="A12" s="31" t="s">
        <v>8</v>
      </c>
      <c r="B12" s="27">
        <v>393.91918054574313</v>
      </c>
      <c r="C12" s="28">
        <v>389.83522073831023</v>
      </c>
      <c r="D12" s="29">
        <f t="shared" si="0"/>
        <v>783.7544012840533</v>
      </c>
      <c r="E12" s="30">
        <v>1075.7283616604946</v>
      </c>
      <c r="F12" s="28">
        <v>2059.8659253721185</v>
      </c>
      <c r="G12" s="29">
        <f t="shared" si="1"/>
        <v>3135.594287032613</v>
      </c>
    </row>
    <row r="13" spans="1:7" ht="15.75" x14ac:dyDescent="0.25">
      <c r="A13" s="31" t="s">
        <v>9</v>
      </c>
      <c r="B13" s="27">
        <v>296.51630129057378</v>
      </c>
      <c r="C13" s="28">
        <v>381.2537629312842</v>
      </c>
      <c r="D13" s="29">
        <f t="shared" si="0"/>
        <v>677.77006422185798</v>
      </c>
      <c r="E13" s="30">
        <v>85.957995771401087</v>
      </c>
      <c r="F13" s="28">
        <v>878.5535226074835</v>
      </c>
      <c r="G13" s="29">
        <f t="shared" si="1"/>
        <v>964.5115183788846</v>
      </c>
    </row>
    <row r="14" spans="1:7" ht="15.75" x14ac:dyDescent="0.25">
      <c r="A14" s="31" t="s">
        <v>10</v>
      </c>
      <c r="B14" s="27">
        <v>339.38821388374305</v>
      </c>
      <c r="C14" s="28">
        <v>2211.3217202272804</v>
      </c>
      <c r="D14" s="29">
        <f t="shared" si="0"/>
        <v>2550.7099341110234</v>
      </c>
      <c r="E14" s="30">
        <v>325.6238700517776</v>
      </c>
      <c r="F14" s="28">
        <v>1315.6113973249999</v>
      </c>
      <c r="G14" s="29">
        <f t="shared" si="1"/>
        <v>1641.2352673767775</v>
      </c>
    </row>
    <row r="15" spans="1:7" ht="15.75" x14ac:dyDescent="0.25">
      <c r="A15" s="31" t="s">
        <v>11</v>
      </c>
      <c r="B15" s="27">
        <v>240.0791224468895</v>
      </c>
      <c r="C15" s="28">
        <v>4857.6911268895938</v>
      </c>
      <c r="D15" s="29">
        <f t="shared" si="0"/>
        <v>5097.7702493364832</v>
      </c>
      <c r="E15" s="30">
        <v>354.36975708382903</v>
      </c>
      <c r="F15" s="28">
        <v>2625.7446377251172</v>
      </c>
      <c r="G15" s="29">
        <f t="shared" si="1"/>
        <v>2980.1143948089461</v>
      </c>
    </row>
    <row r="16" spans="1:7" ht="16.5" thickBot="1" x14ac:dyDescent="0.3">
      <c r="A16" s="37" t="s">
        <v>12</v>
      </c>
      <c r="B16" s="38">
        <v>149.75318846023774</v>
      </c>
      <c r="C16" s="39">
        <v>278.30251783047578</v>
      </c>
      <c r="D16" s="40">
        <f t="shared" si="0"/>
        <v>428.05570629071349</v>
      </c>
      <c r="E16" s="41">
        <v>101.29925817450908</v>
      </c>
      <c r="F16" s="39">
        <v>1226.8521000419191</v>
      </c>
      <c r="G16" s="40">
        <f t="shared" si="1"/>
        <v>1328.1513582164282</v>
      </c>
    </row>
    <row r="17" spans="1:7" ht="30.75" thickBot="1" x14ac:dyDescent="0.3">
      <c r="A17" s="32" t="s">
        <v>32</v>
      </c>
      <c r="B17" s="42">
        <f t="shared" ref="B17:G17" si="2">SUM(B5:B16)</f>
        <v>3949.2314410181898</v>
      </c>
      <c r="C17" s="43">
        <f t="shared" si="2"/>
        <v>11321.920911238649</v>
      </c>
      <c r="D17" s="35">
        <f t="shared" si="2"/>
        <v>15271.152352256839</v>
      </c>
      <c r="E17" s="44">
        <f t="shared" si="2"/>
        <v>4756.0262362089334</v>
      </c>
      <c r="F17" s="43">
        <f t="shared" si="2"/>
        <v>9862.2152125060438</v>
      </c>
      <c r="G17" s="35">
        <f t="shared" si="2"/>
        <v>14618.241448714978</v>
      </c>
    </row>
    <row r="18" spans="1:7" x14ac:dyDescent="0.2">
      <c r="A18" s="20" t="s">
        <v>48</v>
      </c>
    </row>
    <row r="20" spans="1:7" x14ac:dyDescent="0.2">
      <c r="B20" t="s">
        <v>26</v>
      </c>
      <c r="F20" t="s">
        <v>27</v>
      </c>
    </row>
    <row r="22" spans="1:7" x14ac:dyDescent="0.2">
      <c r="A22" t="s">
        <v>33</v>
      </c>
    </row>
    <row r="24" spans="1:7" x14ac:dyDescent="0.2">
      <c r="E24" s="10"/>
      <c r="F24" s="10"/>
    </row>
    <row r="25" spans="1:7" x14ac:dyDescent="0.2">
      <c r="E25" s="10"/>
      <c r="F25" s="6"/>
    </row>
    <row r="26" spans="1:7" x14ac:dyDescent="0.2">
      <c r="E26" s="10"/>
      <c r="F26" s="10"/>
    </row>
  </sheetData>
  <mergeCells count="4">
    <mergeCell ref="E3:G3"/>
    <mergeCell ref="A1:G1"/>
    <mergeCell ref="A3:A4"/>
    <mergeCell ref="B3:D3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B3" sqref="B3:G3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40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3212.1948502304617</v>
      </c>
      <c r="C5" s="28">
        <v>1501.8130663134589</v>
      </c>
      <c r="D5" s="28">
        <v>615.72077316364096</v>
      </c>
      <c r="E5" s="28">
        <v>149.8783441103545</v>
      </c>
      <c r="F5" s="199">
        <f>SUM(B17:C17)</f>
        <v>45811.678803669318</v>
      </c>
      <c r="G5" s="205">
        <f>SUM(D17:E17)</f>
        <v>7624.9708139502582</v>
      </c>
    </row>
    <row r="6" spans="1:7" ht="12.75" customHeight="1" x14ac:dyDescent="0.2">
      <c r="A6" s="3" t="s">
        <v>2</v>
      </c>
      <c r="B6" s="28">
        <v>1241.0634419100163</v>
      </c>
      <c r="C6" s="28">
        <v>1085.9991462910339</v>
      </c>
      <c r="D6" s="28">
        <v>193.71172064274253</v>
      </c>
      <c r="E6" s="28">
        <v>752.80341540191444</v>
      </c>
      <c r="F6" s="200"/>
      <c r="G6" s="206"/>
    </row>
    <row r="7" spans="1:7" ht="12.75" customHeight="1" x14ac:dyDescent="0.2">
      <c r="A7" s="3" t="s">
        <v>3</v>
      </c>
      <c r="B7" s="28">
        <v>2097.5043885534355</v>
      </c>
      <c r="C7" s="28">
        <v>144.54535213757828</v>
      </c>
      <c r="D7" s="28">
        <v>0</v>
      </c>
      <c r="E7" s="28">
        <v>0</v>
      </c>
      <c r="F7" s="200"/>
      <c r="G7" s="206"/>
    </row>
    <row r="8" spans="1:7" ht="12.75" customHeight="1" x14ac:dyDescent="0.2">
      <c r="A8" s="3" t="s">
        <v>4</v>
      </c>
      <c r="B8" s="28">
        <v>999.91001918371398</v>
      </c>
      <c r="C8" s="28">
        <v>677.35514075051196</v>
      </c>
      <c r="D8" s="28">
        <v>4.7889193066918381</v>
      </c>
      <c r="E8" s="28">
        <v>196.83</v>
      </c>
      <c r="F8" s="200"/>
      <c r="G8" s="206"/>
    </row>
    <row r="9" spans="1:7" ht="12.75" customHeight="1" x14ac:dyDescent="0.2">
      <c r="A9" s="3" t="s">
        <v>5</v>
      </c>
      <c r="B9" s="28">
        <v>5575.3956557634529</v>
      </c>
      <c r="C9" s="28">
        <v>7134.0649009932749</v>
      </c>
      <c r="D9" s="28">
        <v>0</v>
      </c>
      <c r="E9" s="28">
        <v>72.400000000000006</v>
      </c>
      <c r="F9" s="200"/>
      <c r="G9" s="206"/>
    </row>
    <row r="10" spans="1:7" ht="12.75" customHeight="1" x14ac:dyDescent="0.2">
      <c r="A10" s="3" t="s">
        <v>6</v>
      </c>
      <c r="B10" s="28">
        <v>580.56980422944457</v>
      </c>
      <c r="C10" s="28">
        <v>2683.94377306364</v>
      </c>
      <c r="D10" s="28">
        <v>87.435106481604592</v>
      </c>
      <c r="E10" s="28">
        <v>0</v>
      </c>
      <c r="F10" s="200"/>
      <c r="G10" s="206"/>
    </row>
    <row r="11" spans="1:7" ht="12.75" customHeight="1" x14ac:dyDescent="0.2">
      <c r="A11" s="3" t="s">
        <v>7</v>
      </c>
      <c r="B11" s="28">
        <v>1372.6908213582783</v>
      </c>
      <c r="C11" s="28">
        <v>1519.7709374232963</v>
      </c>
      <c r="D11" s="28">
        <v>518.60779717950777</v>
      </c>
      <c r="E11" s="28">
        <v>0</v>
      </c>
      <c r="F11" s="200"/>
      <c r="G11" s="206"/>
    </row>
    <row r="12" spans="1:7" ht="12.75" customHeight="1" x14ac:dyDescent="0.2">
      <c r="A12" s="3" t="s">
        <v>8</v>
      </c>
      <c r="B12" s="28">
        <v>5908.3004512848029</v>
      </c>
      <c r="C12" s="28">
        <v>3673.8815036825722</v>
      </c>
      <c r="D12" s="28">
        <v>98.695723551347299</v>
      </c>
      <c r="E12" s="28">
        <v>0</v>
      </c>
      <c r="F12" s="200"/>
      <c r="G12" s="206"/>
    </row>
    <row r="13" spans="1:7" ht="12.75" customHeight="1" x14ac:dyDescent="0.2">
      <c r="A13" s="3" t="s">
        <v>9</v>
      </c>
      <c r="B13" s="28">
        <v>230.81435836927358</v>
      </c>
      <c r="C13" s="28">
        <v>231.54536698543228</v>
      </c>
      <c r="D13" s="28">
        <v>0.27079745943446376</v>
      </c>
      <c r="E13" s="28">
        <v>0</v>
      </c>
      <c r="F13" s="200"/>
      <c r="G13" s="206"/>
    </row>
    <row r="14" spans="1:7" ht="12.75" customHeight="1" x14ac:dyDescent="0.2">
      <c r="A14" s="3" t="s">
        <v>10</v>
      </c>
      <c r="B14" s="28">
        <v>804.92789865209954</v>
      </c>
      <c r="C14" s="28">
        <v>763.19971333685658</v>
      </c>
      <c r="D14" s="28">
        <v>660.80347566812191</v>
      </c>
      <c r="E14" s="28">
        <v>142.50126177379158</v>
      </c>
      <c r="F14" s="200"/>
      <c r="G14" s="206"/>
    </row>
    <row r="15" spans="1:7" ht="12.75" customHeight="1" x14ac:dyDescent="0.2">
      <c r="A15" s="3" t="s">
        <v>11</v>
      </c>
      <c r="B15" s="28">
        <v>1980.0588728444122</v>
      </c>
      <c r="C15" s="28">
        <v>159.76454197286262</v>
      </c>
      <c r="D15" s="28">
        <v>1555.3086808716982</v>
      </c>
      <c r="E15" s="28">
        <v>342.85</v>
      </c>
      <c r="F15" s="200"/>
      <c r="G15" s="206"/>
    </row>
    <row r="16" spans="1:7" ht="13.5" customHeight="1" thickBot="1" x14ac:dyDescent="0.25">
      <c r="A16" s="4" t="s">
        <v>12</v>
      </c>
      <c r="B16" s="28">
        <v>416.571732189481</v>
      </c>
      <c r="C16" s="28">
        <v>1815.7930661499265</v>
      </c>
      <c r="D16" s="28">
        <f>SUM(B16:C16)</f>
        <v>2232.3647983394076</v>
      </c>
      <c r="E16" s="28">
        <v>0</v>
      </c>
      <c r="F16" s="200"/>
      <c r="G16" s="206"/>
    </row>
    <row r="17" spans="1:7" ht="15.75" customHeight="1" thickBot="1" x14ac:dyDescent="0.3">
      <c r="A17" s="5" t="s">
        <v>13</v>
      </c>
      <c r="B17" s="43">
        <f>SUM(B5:B16)</f>
        <v>24420.002294568869</v>
      </c>
      <c r="C17" s="43">
        <f>SUM(C5:C16)</f>
        <v>21391.676509100445</v>
      </c>
      <c r="D17" s="43">
        <f>SUM(D5:D16)</f>
        <v>5967.7077926641969</v>
      </c>
      <c r="E17" s="43">
        <f>SUM(E5:E16)</f>
        <v>1657.2630212860608</v>
      </c>
      <c r="F17" s="201"/>
      <c r="G17" s="207"/>
    </row>
    <row r="54" spans="1:1" x14ac:dyDescent="0.2">
      <c r="A54" s="21" t="s">
        <v>16</v>
      </c>
    </row>
    <row r="55" spans="1:1" x14ac:dyDescent="0.2">
      <c r="A55" s="21"/>
    </row>
  </sheetData>
  <sheetProtection selectLockedCells="1" selectUnlockedCells="1"/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B3" sqref="B3:G3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41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1044.8750385411274</v>
      </c>
      <c r="C5" s="28">
        <v>985.78833006225477</v>
      </c>
      <c r="D5" s="28">
        <v>10.782500000000001</v>
      </c>
      <c r="E5" s="28">
        <v>18.75</v>
      </c>
      <c r="F5" s="199">
        <f>SUM(B17:C17)</f>
        <v>22547.948554875649</v>
      </c>
      <c r="G5" s="202">
        <f>SUM(D17:E17)</f>
        <v>2023.8852520239213</v>
      </c>
    </row>
    <row r="6" spans="1:7" ht="12.75" customHeight="1" x14ac:dyDescent="0.2">
      <c r="A6" s="3" t="s">
        <v>2</v>
      </c>
      <c r="B6" s="28">
        <v>1622.6976182550993</v>
      </c>
      <c r="C6" s="28">
        <v>1865.0798917358809</v>
      </c>
      <c r="D6" s="28">
        <v>0</v>
      </c>
      <c r="E6" s="28">
        <v>3.3414216908425853</v>
      </c>
      <c r="F6" s="200"/>
      <c r="G6" s="203"/>
    </row>
    <row r="7" spans="1:7" ht="12.75" customHeight="1" x14ac:dyDescent="0.2">
      <c r="A7" s="3" t="s">
        <v>3</v>
      </c>
      <c r="B7" s="28">
        <v>225.69917510037652</v>
      </c>
      <c r="C7" s="28">
        <v>891.65893177439239</v>
      </c>
      <c r="D7" s="28">
        <v>104.35127807097103</v>
      </c>
      <c r="E7" s="28">
        <v>0</v>
      </c>
      <c r="F7" s="200"/>
      <c r="G7" s="203"/>
    </row>
    <row r="8" spans="1:7" ht="12.75" customHeight="1" x14ac:dyDescent="0.2">
      <c r="A8" s="3" t="s">
        <v>4</v>
      </c>
      <c r="B8" s="28">
        <v>416.73842086254422</v>
      </c>
      <c r="C8" s="28">
        <v>1173.6052538561387</v>
      </c>
      <c r="D8" s="28">
        <v>1.3138776062007642</v>
      </c>
      <c r="E8" s="28">
        <v>81.58</v>
      </c>
      <c r="F8" s="200"/>
      <c r="G8" s="203"/>
    </row>
    <row r="9" spans="1:7" ht="12.75" customHeight="1" x14ac:dyDescent="0.2">
      <c r="A9" s="3" t="s">
        <v>5</v>
      </c>
      <c r="B9" s="28">
        <v>315.03535067327414</v>
      </c>
      <c r="C9" s="28">
        <v>773.37660703666893</v>
      </c>
      <c r="D9" s="28">
        <v>45.425111263305929</v>
      </c>
      <c r="E9" s="28">
        <v>0</v>
      </c>
      <c r="F9" s="200"/>
      <c r="G9" s="203"/>
    </row>
    <row r="10" spans="1:7" ht="12.75" customHeight="1" x14ac:dyDescent="0.2">
      <c r="A10" s="3" t="s">
        <v>6</v>
      </c>
      <c r="B10" s="28">
        <v>2050.426678464868</v>
      </c>
      <c r="C10" s="28">
        <v>393.88785594352083</v>
      </c>
      <c r="D10" s="28">
        <v>8.3069374710032662</v>
      </c>
      <c r="E10" s="28">
        <v>0</v>
      </c>
      <c r="F10" s="200"/>
      <c r="G10" s="203"/>
    </row>
    <row r="11" spans="1:7" ht="12.75" customHeight="1" x14ac:dyDescent="0.2">
      <c r="A11" s="3" t="s">
        <v>7</v>
      </c>
      <c r="B11" s="28">
        <v>133.83823524070525</v>
      </c>
      <c r="C11" s="28">
        <v>0.24371771349101781</v>
      </c>
      <c r="D11" s="28">
        <v>51.4</v>
      </c>
      <c r="E11" s="28">
        <v>0</v>
      </c>
      <c r="F11" s="200"/>
      <c r="G11" s="203"/>
    </row>
    <row r="12" spans="1:7" ht="12.75" customHeight="1" x14ac:dyDescent="0.2">
      <c r="A12" s="3" t="s">
        <v>8</v>
      </c>
      <c r="B12" s="28">
        <v>674.81159712195097</v>
      </c>
      <c r="C12" s="28">
        <v>189.50364536029076</v>
      </c>
      <c r="D12" s="28">
        <v>420.890007852331</v>
      </c>
      <c r="E12" s="28">
        <v>0</v>
      </c>
      <c r="F12" s="200"/>
      <c r="G12" s="203"/>
    </row>
    <row r="13" spans="1:7" ht="12.75" customHeight="1" x14ac:dyDescent="0.2">
      <c r="A13" s="3" t="s">
        <v>9</v>
      </c>
      <c r="B13" s="28">
        <v>1071.0075183840281</v>
      </c>
      <c r="C13" s="28">
        <v>283.75656016872881</v>
      </c>
      <c r="D13" s="28">
        <v>451.06783321573181</v>
      </c>
      <c r="E13" s="28">
        <v>73.161213215329084</v>
      </c>
      <c r="F13" s="200"/>
      <c r="G13" s="203"/>
    </row>
    <row r="14" spans="1:7" ht="12.75" customHeight="1" x14ac:dyDescent="0.2">
      <c r="A14" s="3" t="s">
        <v>10</v>
      </c>
      <c r="B14" s="28">
        <v>1383.5804963363994</v>
      </c>
      <c r="C14" s="28">
        <v>4174.8215481793468</v>
      </c>
      <c r="D14" s="28">
        <v>0</v>
      </c>
      <c r="E14" s="28">
        <v>3.7604971539119667E-2</v>
      </c>
      <c r="F14" s="200"/>
      <c r="G14" s="203"/>
    </row>
    <row r="15" spans="1:7" ht="12.75" customHeight="1" x14ac:dyDescent="0.2">
      <c r="A15" s="3" t="s">
        <v>11</v>
      </c>
      <c r="B15" s="28">
        <v>720.97243928480418</v>
      </c>
      <c r="C15" s="28">
        <v>2039.1080889794125</v>
      </c>
      <c r="D15" s="28">
        <v>33.17</v>
      </c>
      <c r="E15" s="28">
        <v>668.67</v>
      </c>
      <c r="F15" s="200"/>
      <c r="G15" s="203"/>
    </row>
    <row r="16" spans="1:7" ht="13.5" customHeight="1" thickBot="1" x14ac:dyDescent="0.25">
      <c r="A16" s="4" t="s">
        <v>12</v>
      </c>
      <c r="B16" s="28">
        <v>88.712765535709934</v>
      </c>
      <c r="C16" s="28">
        <v>28.722790264635808</v>
      </c>
      <c r="D16" s="28">
        <v>19.940800000000003</v>
      </c>
      <c r="E16" s="28">
        <v>31.696666666666665</v>
      </c>
      <c r="F16" s="200"/>
      <c r="G16" s="203"/>
    </row>
    <row r="17" spans="1:7" ht="15.75" customHeight="1" thickBot="1" x14ac:dyDescent="0.3">
      <c r="A17" s="5" t="s">
        <v>13</v>
      </c>
      <c r="B17" s="43">
        <f>SUM(B5:B16)</f>
        <v>9748.3953338008887</v>
      </c>
      <c r="C17" s="43">
        <f>SUM(C5:C16)</f>
        <v>12799.553221074761</v>
      </c>
      <c r="D17" s="43">
        <f>SUM(D5:D16)</f>
        <v>1146.6483454795439</v>
      </c>
      <c r="E17" s="43">
        <f>SUM(E5:E16)</f>
        <v>877.23690654437746</v>
      </c>
      <c r="F17" s="201"/>
      <c r="G17" s="204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A3" sqref="A3:G4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42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279.53730492797308</v>
      </c>
      <c r="C5" s="28">
        <v>181.61568864587247</v>
      </c>
      <c r="D5" s="28">
        <v>50</v>
      </c>
      <c r="E5" s="28">
        <v>3.1</v>
      </c>
      <c r="F5" s="199">
        <f>SUM(B17:C17)</f>
        <v>8519.5061578395398</v>
      </c>
      <c r="G5" s="202">
        <f>SUM(D17:E17)</f>
        <v>3415.8975817116802</v>
      </c>
    </row>
    <row r="6" spans="1:7" ht="12.75" customHeight="1" x14ac:dyDescent="0.2">
      <c r="A6" s="3" t="s">
        <v>2</v>
      </c>
      <c r="B6" s="28">
        <v>216.89820007596796</v>
      </c>
      <c r="C6" s="28">
        <v>257.24509652869796</v>
      </c>
      <c r="D6" s="28">
        <v>69.438976399176141</v>
      </c>
      <c r="E6" s="28">
        <v>0</v>
      </c>
      <c r="F6" s="200"/>
      <c r="G6" s="203"/>
    </row>
    <row r="7" spans="1:7" ht="12.75" customHeight="1" x14ac:dyDescent="0.2">
      <c r="A7" s="3" t="s">
        <v>3</v>
      </c>
      <c r="B7" s="28">
        <v>220.85290926443997</v>
      </c>
      <c r="C7" s="28">
        <v>2252.2686701765369</v>
      </c>
      <c r="D7" s="28">
        <v>0</v>
      </c>
      <c r="E7" s="28">
        <v>554.5</v>
      </c>
      <c r="F7" s="200"/>
      <c r="G7" s="203"/>
    </row>
    <row r="8" spans="1:7" ht="12.75" customHeight="1" x14ac:dyDescent="0.2">
      <c r="A8" s="3" t="s">
        <v>4</v>
      </c>
      <c r="B8" s="28">
        <v>31.449409227869808</v>
      </c>
      <c r="C8" s="28">
        <v>10.71</v>
      </c>
      <c r="D8" s="28">
        <v>101.06843502359985</v>
      </c>
      <c r="E8" s="28">
        <v>83.35</v>
      </c>
      <c r="F8" s="200"/>
      <c r="G8" s="203"/>
    </row>
    <row r="9" spans="1:7" ht="12.75" customHeight="1" x14ac:dyDescent="0.2">
      <c r="A9" s="3" t="s">
        <v>5</v>
      </c>
      <c r="B9" s="28">
        <v>114.00260732565496</v>
      </c>
      <c r="C9" s="28">
        <v>383.44</v>
      </c>
      <c r="D9" s="28">
        <v>270.56666666666672</v>
      </c>
      <c r="E9" s="28">
        <v>0</v>
      </c>
      <c r="F9" s="200"/>
      <c r="G9" s="203"/>
    </row>
    <row r="10" spans="1:7" ht="12.75" customHeight="1" x14ac:dyDescent="0.2">
      <c r="A10" s="3" t="s">
        <v>6</v>
      </c>
      <c r="B10" s="28">
        <v>55.691950658460598</v>
      </c>
      <c r="C10" s="28">
        <v>36.075708987017521</v>
      </c>
      <c r="D10" s="28">
        <v>13</v>
      </c>
      <c r="E10" s="28">
        <v>0</v>
      </c>
      <c r="F10" s="200"/>
      <c r="G10" s="203"/>
    </row>
    <row r="11" spans="1:7" ht="12.75" customHeight="1" x14ac:dyDescent="0.2">
      <c r="A11" s="3" t="s">
        <v>7</v>
      </c>
      <c r="B11" s="28">
        <v>145.84447131023006</v>
      </c>
      <c r="C11" s="28">
        <v>282.30657357275049</v>
      </c>
      <c r="D11" s="28">
        <v>611.35415075633159</v>
      </c>
      <c r="E11" s="28">
        <v>0</v>
      </c>
      <c r="F11" s="200"/>
      <c r="G11" s="203"/>
    </row>
    <row r="12" spans="1:7" ht="12.75" customHeight="1" x14ac:dyDescent="0.2">
      <c r="A12" s="3" t="s">
        <v>8</v>
      </c>
      <c r="B12" s="28">
        <v>26.464857412818056</v>
      </c>
      <c r="C12" s="28">
        <v>61.449822297444562</v>
      </c>
      <c r="D12" s="28">
        <v>93.710395706343675</v>
      </c>
      <c r="E12" s="28">
        <v>0</v>
      </c>
      <c r="F12" s="200"/>
      <c r="G12" s="203"/>
    </row>
    <row r="13" spans="1:7" ht="12.75" customHeight="1" x14ac:dyDescent="0.2">
      <c r="A13" s="3" t="s">
        <v>9</v>
      </c>
      <c r="B13" s="28">
        <v>419.96432782959477</v>
      </c>
      <c r="C13" s="28">
        <v>184.77</v>
      </c>
      <c r="D13" s="28">
        <v>330.75115698911497</v>
      </c>
      <c r="E13" s="28">
        <v>250.99377207762501</v>
      </c>
      <c r="F13" s="200"/>
      <c r="G13" s="203"/>
    </row>
    <row r="14" spans="1:7" ht="12.75" customHeight="1" x14ac:dyDescent="0.2">
      <c r="A14" s="3" t="s">
        <v>10</v>
      </c>
      <c r="B14" s="28">
        <v>1352.3240085400762</v>
      </c>
      <c r="C14" s="28">
        <v>593.11666715250067</v>
      </c>
      <c r="D14" s="28">
        <v>5.0035277781425984</v>
      </c>
      <c r="E14" s="28">
        <v>849.02916666666658</v>
      </c>
      <c r="F14" s="200"/>
      <c r="G14" s="203"/>
    </row>
    <row r="15" spans="1:7" ht="12.75" customHeight="1" x14ac:dyDescent="0.2">
      <c r="A15" s="3" t="s">
        <v>11</v>
      </c>
      <c r="B15" s="28">
        <v>802.26</v>
      </c>
      <c r="C15" s="28">
        <v>53.497883905634914</v>
      </c>
      <c r="D15" s="28">
        <v>25.52575441075582</v>
      </c>
      <c r="E15" s="28">
        <v>0</v>
      </c>
      <c r="F15" s="200"/>
      <c r="G15" s="203"/>
    </row>
    <row r="16" spans="1:7" ht="13.5" customHeight="1" thickBot="1" x14ac:dyDescent="0.25">
      <c r="A16" s="4" t="s">
        <v>12</v>
      </c>
      <c r="B16" s="28">
        <v>454.44</v>
      </c>
      <c r="C16" s="28">
        <v>103.28</v>
      </c>
      <c r="D16" s="28">
        <v>76.69224590392399</v>
      </c>
      <c r="E16" s="28">
        <v>27.813333333333329</v>
      </c>
      <c r="F16" s="200"/>
      <c r="G16" s="203"/>
    </row>
    <row r="17" spans="1:7" ht="15.75" customHeight="1" thickBot="1" x14ac:dyDescent="0.3">
      <c r="A17" s="5" t="s">
        <v>13</v>
      </c>
      <c r="B17" s="43">
        <f>SUM(B5:B16)</f>
        <v>4119.730046573085</v>
      </c>
      <c r="C17" s="43">
        <f>SUM(C5:C16)</f>
        <v>4399.7761112664548</v>
      </c>
      <c r="D17" s="43">
        <f>SUM(D5:D16)</f>
        <v>1647.1113096340553</v>
      </c>
      <c r="E17" s="43">
        <f>SUM(E5:E16)</f>
        <v>1768.786272077625</v>
      </c>
      <c r="F17" s="201"/>
      <c r="G17" s="204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B17" sqref="B17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43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161.37809441615175</v>
      </c>
      <c r="C5" s="28">
        <v>1799.1366959331353</v>
      </c>
      <c r="D5" s="28">
        <v>182.41</v>
      </c>
      <c r="E5" s="28">
        <v>111.4</v>
      </c>
      <c r="F5" s="208">
        <f>SUM(B17:C17)</f>
        <v>13342.79265643693</v>
      </c>
      <c r="G5" s="205">
        <f>SUM(D17:E17)</f>
        <v>2313.5195334531581</v>
      </c>
    </row>
    <row r="6" spans="1:7" ht="12.75" customHeight="1" x14ac:dyDescent="0.2">
      <c r="A6" s="3" t="s">
        <v>2</v>
      </c>
      <c r="B6" s="28">
        <v>807.53</v>
      </c>
      <c r="C6" s="28">
        <v>28.98</v>
      </c>
      <c r="D6" s="28">
        <v>188.60618919998839</v>
      </c>
      <c r="E6" s="28">
        <v>0</v>
      </c>
      <c r="F6" s="209"/>
      <c r="G6" s="206"/>
    </row>
    <row r="7" spans="1:7" ht="12.75" customHeight="1" x14ac:dyDescent="0.2">
      <c r="A7" s="3" t="s">
        <v>3</v>
      </c>
      <c r="B7" s="28">
        <v>96.66</v>
      </c>
      <c r="C7" s="28">
        <v>1.04</v>
      </c>
      <c r="D7" s="28">
        <v>20.58</v>
      </c>
      <c r="E7" s="28">
        <v>116.65</v>
      </c>
      <c r="F7" s="209"/>
      <c r="G7" s="206"/>
    </row>
    <row r="8" spans="1:7" ht="12.75" customHeight="1" x14ac:dyDescent="0.2">
      <c r="A8" s="3" t="s">
        <v>4</v>
      </c>
      <c r="B8" s="28">
        <v>927.18</v>
      </c>
      <c r="C8" s="28">
        <v>48.15</v>
      </c>
      <c r="D8" s="28">
        <v>13.19</v>
      </c>
      <c r="E8" s="28">
        <v>905.43</v>
      </c>
      <c r="F8" s="209"/>
      <c r="G8" s="206"/>
    </row>
    <row r="9" spans="1:7" ht="12.75" customHeight="1" x14ac:dyDescent="0.2">
      <c r="A9" s="3" t="s">
        <v>5</v>
      </c>
      <c r="B9" s="28">
        <v>59.710386930641917</v>
      </c>
      <c r="C9" s="28">
        <v>60.123929479014919</v>
      </c>
      <c r="D9" s="28">
        <v>16.38</v>
      </c>
      <c r="E9" s="28">
        <v>362.75</v>
      </c>
      <c r="F9" s="209"/>
      <c r="G9" s="206"/>
    </row>
    <row r="10" spans="1:7" ht="12.75" customHeight="1" x14ac:dyDescent="0.2">
      <c r="A10" s="3" t="s">
        <v>6</v>
      </c>
      <c r="B10" s="28">
        <v>29.124321177795007</v>
      </c>
      <c r="C10" s="28">
        <v>466.14</v>
      </c>
      <c r="D10" s="28">
        <v>0.30334425316948282</v>
      </c>
      <c r="E10" s="28">
        <v>0</v>
      </c>
      <c r="F10" s="209"/>
      <c r="G10" s="206"/>
    </row>
    <row r="11" spans="1:7" ht="12.75" customHeight="1" x14ac:dyDescent="0.2">
      <c r="A11" s="3" t="s">
        <v>7</v>
      </c>
      <c r="B11" s="28">
        <v>126.78766628786754</v>
      </c>
      <c r="C11" s="28">
        <v>186.63555574040072</v>
      </c>
      <c r="D11" s="28">
        <v>68</v>
      </c>
      <c r="E11" s="28">
        <v>0</v>
      </c>
      <c r="F11" s="209"/>
      <c r="G11" s="206"/>
    </row>
    <row r="12" spans="1:7" ht="12.75" customHeight="1" x14ac:dyDescent="0.2">
      <c r="A12" s="3" t="s">
        <v>8</v>
      </c>
      <c r="B12" s="28">
        <v>83.44</v>
      </c>
      <c r="C12" s="28">
        <v>190.73</v>
      </c>
      <c r="D12" s="28">
        <v>136.80000000000001</v>
      </c>
      <c r="E12" s="28">
        <v>0</v>
      </c>
      <c r="F12" s="209"/>
      <c r="G12" s="206"/>
    </row>
    <row r="13" spans="1:7" ht="12.75" customHeight="1" x14ac:dyDescent="0.2">
      <c r="A13" s="3" t="s">
        <v>9</v>
      </c>
      <c r="B13" s="28">
        <v>215.5040744556988</v>
      </c>
      <c r="C13" s="28">
        <v>167.79206032490922</v>
      </c>
      <c r="D13" s="28">
        <v>11.75</v>
      </c>
      <c r="E13" s="28">
        <v>110.27</v>
      </c>
      <c r="F13" s="209"/>
      <c r="G13" s="206"/>
    </row>
    <row r="14" spans="1:7" ht="12.75" customHeight="1" x14ac:dyDescent="0.2">
      <c r="A14" s="3" t="s">
        <v>10</v>
      </c>
      <c r="B14" s="28">
        <v>315.00594699549305</v>
      </c>
      <c r="C14" s="28">
        <v>2131.67</v>
      </c>
      <c r="D14" s="28">
        <v>69</v>
      </c>
      <c r="E14" s="28">
        <v>0</v>
      </c>
      <c r="F14" s="209"/>
      <c r="G14" s="206"/>
    </row>
    <row r="15" spans="1:7" ht="12.75" customHeight="1" x14ac:dyDescent="0.2">
      <c r="A15" s="3" t="s">
        <v>11</v>
      </c>
      <c r="B15" s="28">
        <v>186.60442776788949</v>
      </c>
      <c r="C15" s="28">
        <v>4848.7393111163437</v>
      </c>
      <c r="D15" s="28">
        <v>0</v>
      </c>
      <c r="E15" s="28">
        <v>0</v>
      </c>
      <c r="F15" s="209"/>
      <c r="G15" s="206"/>
    </row>
    <row r="16" spans="1:7" ht="13.5" customHeight="1" thickBot="1" x14ac:dyDescent="0.25">
      <c r="A16" s="4" t="s">
        <v>12</v>
      </c>
      <c r="B16" s="28">
        <v>130.29697342286272</v>
      </c>
      <c r="C16" s="28">
        <v>274.43321238872579</v>
      </c>
      <c r="D16" s="28">
        <v>0</v>
      </c>
      <c r="E16" s="28">
        <v>0</v>
      </c>
      <c r="F16" s="209"/>
      <c r="G16" s="206"/>
    </row>
    <row r="17" spans="1:9" ht="15.75" customHeight="1" thickBot="1" x14ac:dyDescent="0.3">
      <c r="A17" s="5" t="s">
        <v>13</v>
      </c>
      <c r="B17" s="43">
        <f>SUM(B5:B16)</f>
        <v>3139.2218914544001</v>
      </c>
      <c r="C17" s="43">
        <f>SUM(C5:C16)</f>
        <v>10203.570764982529</v>
      </c>
      <c r="D17" s="43">
        <f>SUM(D5:D16)</f>
        <v>707.01953345315792</v>
      </c>
      <c r="E17" s="43">
        <f>SUM(E5:E16)</f>
        <v>1606.5</v>
      </c>
      <c r="F17" s="210"/>
      <c r="G17" s="207"/>
    </row>
    <row r="24" spans="1:9" x14ac:dyDescent="0.2">
      <c r="H24" s="10"/>
      <c r="I24" s="10"/>
    </row>
    <row r="25" spans="1:9" x14ac:dyDescent="0.2">
      <c r="H25" s="10"/>
      <c r="I25" s="6"/>
    </row>
    <row r="26" spans="1:9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C14" sqref="C14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44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467.38401956581708</v>
      </c>
      <c r="C5" s="28">
        <v>379.44</v>
      </c>
      <c r="D5" s="28">
        <v>0</v>
      </c>
      <c r="E5" s="28">
        <v>174.1</v>
      </c>
      <c r="F5" s="208">
        <f>SUM(B17:C17)</f>
        <v>12912.380055769325</v>
      </c>
      <c r="G5" s="205">
        <f>SUM(D17:E17)</f>
        <v>1885.3844360940211</v>
      </c>
    </row>
    <row r="6" spans="1:7" ht="12.75" customHeight="1" x14ac:dyDescent="0.2">
      <c r="A6" s="3" t="s">
        <v>2</v>
      </c>
      <c r="B6" s="28">
        <v>274.56</v>
      </c>
      <c r="C6" s="28">
        <v>216.75</v>
      </c>
      <c r="D6" s="28">
        <v>18.73</v>
      </c>
      <c r="E6" s="28">
        <v>97.06</v>
      </c>
      <c r="F6" s="209"/>
      <c r="G6" s="206"/>
    </row>
    <row r="7" spans="1:7" ht="12.75" customHeight="1" x14ac:dyDescent="0.2">
      <c r="A7" s="3" t="s">
        <v>3</v>
      </c>
      <c r="B7" s="28">
        <v>26.21</v>
      </c>
      <c r="C7" s="28">
        <v>118.1</v>
      </c>
      <c r="D7" s="28">
        <v>1.43</v>
      </c>
      <c r="E7" s="28">
        <v>0</v>
      </c>
      <c r="F7" s="209"/>
      <c r="G7" s="206"/>
    </row>
    <row r="8" spans="1:7" ht="12.75" customHeight="1" x14ac:dyDescent="0.2">
      <c r="A8" s="3" t="s">
        <v>4</v>
      </c>
      <c r="B8" s="28">
        <v>42.46</v>
      </c>
      <c r="C8" s="28">
        <v>107.78</v>
      </c>
      <c r="D8" s="28">
        <v>0</v>
      </c>
      <c r="E8" s="28">
        <v>53.6</v>
      </c>
      <c r="F8" s="209"/>
      <c r="G8" s="206"/>
    </row>
    <row r="9" spans="1:7" ht="12.75" customHeight="1" x14ac:dyDescent="0.2">
      <c r="A9" s="3" t="s">
        <v>5</v>
      </c>
      <c r="B9" s="28">
        <v>25.733629305693224</v>
      </c>
      <c r="C9" s="28">
        <v>106.65</v>
      </c>
      <c r="D9" s="28">
        <v>26.921907612812497</v>
      </c>
      <c r="E9" s="28">
        <v>0</v>
      </c>
      <c r="F9" s="209"/>
      <c r="G9" s="206"/>
    </row>
    <row r="10" spans="1:7" ht="12.75" customHeight="1" x14ac:dyDescent="0.2">
      <c r="A10" s="3" t="s">
        <v>6</v>
      </c>
      <c r="B10" s="28">
        <v>191.5</v>
      </c>
      <c r="C10" s="28">
        <v>20.03</v>
      </c>
      <c r="D10" s="28">
        <v>2.58</v>
      </c>
      <c r="E10" s="28">
        <v>0</v>
      </c>
      <c r="F10" s="209"/>
      <c r="G10" s="206"/>
    </row>
    <row r="11" spans="1:7" ht="12.75" customHeight="1" x14ac:dyDescent="0.2">
      <c r="A11" s="3" t="s">
        <v>7</v>
      </c>
      <c r="B11" s="28">
        <v>1377.4602905876488</v>
      </c>
      <c r="C11" s="28">
        <v>162.21</v>
      </c>
      <c r="D11" s="28">
        <v>220.5</v>
      </c>
      <c r="E11" s="28">
        <v>0</v>
      </c>
      <c r="F11" s="209"/>
      <c r="G11" s="206"/>
    </row>
    <row r="12" spans="1:7" ht="12.75" customHeight="1" x14ac:dyDescent="0.2">
      <c r="A12" s="3" t="s">
        <v>8</v>
      </c>
      <c r="B12" s="28">
        <v>999.9884176744946</v>
      </c>
      <c r="C12" s="28">
        <v>1987.16</v>
      </c>
      <c r="D12" s="28">
        <v>113.55</v>
      </c>
      <c r="E12" s="28">
        <v>0</v>
      </c>
      <c r="F12" s="209"/>
      <c r="G12" s="206"/>
    </row>
    <row r="13" spans="1:7" ht="12.75" customHeight="1" x14ac:dyDescent="0.2">
      <c r="A13" s="3" t="s">
        <v>9</v>
      </c>
      <c r="B13" s="28">
        <v>55.763653084526091</v>
      </c>
      <c r="C13" s="28">
        <v>748.23744576898343</v>
      </c>
      <c r="D13" s="28">
        <v>5.04</v>
      </c>
      <c r="E13" s="28">
        <v>12.52</v>
      </c>
      <c r="F13" s="209"/>
      <c r="G13" s="206"/>
    </row>
    <row r="14" spans="1:7" ht="12.75" customHeight="1" x14ac:dyDescent="0.2">
      <c r="A14" s="3" t="s">
        <v>10</v>
      </c>
      <c r="B14" s="28">
        <v>298.2201901425276</v>
      </c>
      <c r="C14" s="28">
        <v>1178.6728688454998</v>
      </c>
      <c r="D14" s="28">
        <v>71.849999999999994</v>
      </c>
      <c r="E14" s="28">
        <v>157.43</v>
      </c>
      <c r="F14" s="209"/>
      <c r="G14" s="206"/>
    </row>
    <row r="15" spans="1:7" ht="12.75" customHeight="1" x14ac:dyDescent="0.2">
      <c r="A15" s="3" t="s">
        <v>11</v>
      </c>
      <c r="B15" s="28">
        <v>317.60000000000002</v>
      </c>
      <c r="C15" s="28">
        <v>2577.4299999999998</v>
      </c>
      <c r="D15" s="28">
        <v>0</v>
      </c>
      <c r="E15" s="28">
        <v>831.38</v>
      </c>
      <c r="F15" s="209"/>
      <c r="G15" s="206"/>
    </row>
    <row r="16" spans="1:7" ht="13.5" customHeight="1" thickBot="1" x14ac:dyDescent="0.25">
      <c r="A16" s="4" t="s">
        <v>12</v>
      </c>
      <c r="B16" s="28">
        <v>70.729540794134067</v>
      </c>
      <c r="C16" s="28">
        <v>1162.31</v>
      </c>
      <c r="D16" s="28">
        <v>80.071945398183232</v>
      </c>
      <c r="E16" s="28">
        <v>18.620583083025284</v>
      </c>
      <c r="F16" s="209"/>
      <c r="G16" s="206"/>
    </row>
    <row r="17" spans="1:9" ht="15.75" customHeight="1" thickBot="1" x14ac:dyDescent="0.3">
      <c r="A17" s="5" t="s">
        <v>13</v>
      </c>
      <c r="B17" s="43">
        <f>SUM(B5:B16)</f>
        <v>4147.6097411548417</v>
      </c>
      <c r="C17" s="43">
        <f>SUM(C5:C16)</f>
        <v>8764.7703146144831</v>
      </c>
      <c r="D17" s="43">
        <f>SUM(D5:D16)</f>
        <v>540.6738530109958</v>
      </c>
      <c r="E17" s="43">
        <f>SUM(E5:E16)</f>
        <v>1344.7105830830253</v>
      </c>
      <c r="F17" s="210"/>
      <c r="G17" s="207"/>
      <c r="I17" s="21"/>
    </row>
    <row r="18" spans="1:9" x14ac:dyDescent="0.2">
      <c r="I18" s="21"/>
    </row>
    <row r="24" spans="1:9" x14ac:dyDescent="0.2">
      <c r="H24" s="10"/>
      <c r="I24" s="10"/>
    </row>
    <row r="25" spans="1:9" x14ac:dyDescent="0.2">
      <c r="H25" s="10"/>
      <c r="I25" s="6"/>
    </row>
    <row r="26" spans="1:9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B14" sqref="B14:E14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194" t="s">
        <v>45</v>
      </c>
      <c r="B1" s="194"/>
      <c r="C1" s="194"/>
      <c r="D1" s="194"/>
      <c r="E1" s="194"/>
      <c r="F1" s="194"/>
      <c r="G1" s="194"/>
    </row>
    <row r="2" spans="1:7" ht="13.5" thickBot="1" x14ac:dyDescent="0.25"/>
    <row r="3" spans="1:7" x14ac:dyDescent="0.2">
      <c r="A3" s="195" t="s">
        <v>0</v>
      </c>
      <c r="B3" s="211" t="s">
        <v>52</v>
      </c>
      <c r="C3" s="212"/>
      <c r="D3" s="212"/>
      <c r="E3" s="212"/>
      <c r="F3" s="212"/>
      <c r="G3" s="213"/>
    </row>
    <row r="4" spans="1:7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</row>
    <row r="5" spans="1:7" ht="12.75" customHeight="1" x14ac:dyDescent="0.2">
      <c r="A5" s="2" t="s">
        <v>1</v>
      </c>
      <c r="B5" s="28">
        <v>23.94</v>
      </c>
      <c r="C5" s="28">
        <v>963.78</v>
      </c>
      <c r="D5" s="28">
        <v>33.08</v>
      </c>
      <c r="E5" s="28">
        <v>10.56</v>
      </c>
      <c r="F5" s="208">
        <f>SUM(B17:C17)</f>
        <v>13004.516462765845</v>
      </c>
      <c r="G5" s="205">
        <f>SUM(D17:E17)</f>
        <v>1555.8402725300932</v>
      </c>
    </row>
    <row r="6" spans="1:7" ht="12.75" customHeight="1" x14ac:dyDescent="0.2">
      <c r="A6" s="3" t="s">
        <v>2</v>
      </c>
      <c r="B6" s="28">
        <v>922.25409684931401</v>
      </c>
      <c r="C6" s="28">
        <v>229.96803403053008</v>
      </c>
      <c r="D6" s="28">
        <v>854.00270282713882</v>
      </c>
      <c r="E6" s="28">
        <v>16.5</v>
      </c>
      <c r="F6" s="209"/>
      <c r="G6" s="206"/>
    </row>
    <row r="7" spans="1:7" ht="12.75" customHeight="1" x14ac:dyDescent="0.2">
      <c r="A7" s="3" t="s">
        <v>3</v>
      </c>
      <c r="B7" s="28">
        <v>378.48360846326705</v>
      </c>
      <c r="C7" s="28">
        <v>61.75</v>
      </c>
      <c r="D7" s="28">
        <v>0</v>
      </c>
      <c r="E7" s="28">
        <v>68.56</v>
      </c>
      <c r="F7" s="209"/>
      <c r="G7" s="206"/>
    </row>
    <row r="8" spans="1:7" ht="12.75" customHeight="1" x14ac:dyDescent="0.2">
      <c r="A8" s="3" t="s">
        <v>4</v>
      </c>
      <c r="B8" s="28">
        <v>295.04000000000002</v>
      </c>
      <c r="C8" s="28">
        <v>1344.5729251272778</v>
      </c>
      <c r="D8" s="28">
        <v>48</v>
      </c>
      <c r="E8" s="28">
        <v>121.37</v>
      </c>
      <c r="F8" s="209"/>
      <c r="G8" s="206"/>
    </row>
    <row r="9" spans="1:7" ht="12.75" customHeight="1" x14ac:dyDescent="0.2">
      <c r="A9" s="3" t="s">
        <v>5</v>
      </c>
      <c r="B9" s="28">
        <v>10.665115250991756</v>
      </c>
      <c r="C9" s="28">
        <v>625.75</v>
      </c>
      <c r="D9" s="28">
        <v>173.38367139052076</v>
      </c>
      <c r="E9" s="28">
        <v>0</v>
      </c>
      <c r="F9" s="209"/>
      <c r="G9" s="206"/>
    </row>
    <row r="10" spans="1:7" ht="12.75" customHeight="1" x14ac:dyDescent="0.2">
      <c r="A10" s="3" t="s">
        <v>6</v>
      </c>
      <c r="B10" s="28">
        <v>68.605117148149915</v>
      </c>
      <c r="C10" s="28">
        <v>114.86758486277944</v>
      </c>
      <c r="D10" s="28">
        <v>53.5</v>
      </c>
      <c r="E10" s="28">
        <v>0</v>
      </c>
      <c r="F10" s="209"/>
      <c r="G10" s="206"/>
    </row>
    <row r="11" spans="1:7" ht="12.75" customHeight="1" x14ac:dyDescent="0.2">
      <c r="A11" s="3" t="s">
        <v>7</v>
      </c>
      <c r="B11" s="28">
        <v>74.563198119621092</v>
      </c>
      <c r="C11" s="28">
        <v>49.000093065864405</v>
      </c>
      <c r="D11" s="28">
        <v>0</v>
      </c>
      <c r="E11" s="28">
        <v>0</v>
      </c>
      <c r="F11" s="209"/>
      <c r="G11" s="206"/>
    </row>
    <row r="12" spans="1:7" ht="12.75" customHeight="1" x14ac:dyDescent="0.2">
      <c r="A12" s="3" t="s">
        <v>8</v>
      </c>
      <c r="B12" s="28">
        <v>74.2</v>
      </c>
      <c r="C12" s="28">
        <v>326.77</v>
      </c>
      <c r="D12" s="28">
        <v>0</v>
      </c>
      <c r="E12" s="28">
        <v>0</v>
      </c>
      <c r="F12" s="209"/>
      <c r="G12" s="206"/>
    </row>
    <row r="13" spans="1:7" ht="12.75" customHeight="1" x14ac:dyDescent="0.2">
      <c r="A13" s="3" t="s">
        <v>9</v>
      </c>
      <c r="B13" s="28">
        <v>347.07</v>
      </c>
      <c r="C13" s="28">
        <v>631.63</v>
      </c>
      <c r="D13" s="28">
        <v>3.6</v>
      </c>
      <c r="E13" s="28">
        <v>0</v>
      </c>
      <c r="F13" s="209"/>
      <c r="G13" s="206"/>
    </row>
    <row r="14" spans="1:7" ht="12.75" customHeight="1" x14ac:dyDescent="0.2">
      <c r="A14" s="3" t="s">
        <v>10</v>
      </c>
      <c r="B14" s="28">
        <v>95.59</v>
      </c>
      <c r="C14" s="28">
        <v>1402.62</v>
      </c>
      <c r="D14" s="28">
        <v>6.9394278244309158</v>
      </c>
      <c r="E14" s="28">
        <v>166.27</v>
      </c>
      <c r="F14" s="209"/>
      <c r="G14" s="206"/>
    </row>
    <row r="15" spans="1:7" ht="12.75" customHeight="1" x14ac:dyDescent="0.2">
      <c r="A15" s="3" t="s">
        <v>11</v>
      </c>
      <c r="B15" s="28">
        <v>1531.4</v>
      </c>
      <c r="C15" s="28">
        <v>2076.04</v>
      </c>
      <c r="D15" s="28">
        <v>0.02</v>
      </c>
      <c r="E15" s="28">
        <v>0</v>
      </c>
      <c r="F15" s="209"/>
      <c r="G15" s="206"/>
    </row>
    <row r="16" spans="1:7" ht="13.5" customHeight="1" thickBot="1" x14ac:dyDescent="0.25">
      <c r="A16" s="4" t="s">
        <v>12</v>
      </c>
      <c r="B16" s="28">
        <v>171.21153828356483</v>
      </c>
      <c r="C16" s="28">
        <v>1184.7451515644852</v>
      </c>
      <c r="D16" s="28">
        <v>5.4470488002728287E-2</v>
      </c>
      <c r="E16" s="28">
        <v>0</v>
      </c>
      <c r="F16" s="209"/>
      <c r="G16" s="206"/>
    </row>
    <row r="17" spans="1:9" ht="15.75" customHeight="1" thickBot="1" x14ac:dyDescent="0.3">
      <c r="A17" s="5" t="s">
        <v>13</v>
      </c>
      <c r="B17" s="43">
        <f>SUM(B5:B16)</f>
        <v>3993.022674114909</v>
      </c>
      <c r="C17" s="43">
        <f>SUM(C5:C16)</f>
        <v>9011.493788650936</v>
      </c>
      <c r="D17" s="43">
        <f>SUM(D5:D16)</f>
        <v>1172.5802725300932</v>
      </c>
      <c r="E17" s="43">
        <f>SUM(E5:E16)</f>
        <v>383.26</v>
      </c>
      <c r="F17" s="210"/>
      <c r="G17" s="207"/>
    </row>
    <row r="24" spans="1:9" x14ac:dyDescent="0.2">
      <c r="H24" s="10"/>
      <c r="I24" s="10"/>
    </row>
    <row r="25" spans="1:9" x14ac:dyDescent="0.2">
      <c r="H25" s="10"/>
      <c r="I25" s="6"/>
    </row>
    <row r="26" spans="1:9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D16" sqref="D16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9" max="9" width="13.7109375" bestFit="1" customWidth="1"/>
    <col min="10" max="10" width="16.42578125" bestFit="1" customWidth="1"/>
  </cols>
  <sheetData>
    <row r="1" spans="1:10" ht="41.25" customHeight="1" x14ac:dyDescent="0.2">
      <c r="A1" s="194" t="s">
        <v>46</v>
      </c>
      <c r="B1" s="194"/>
      <c r="C1" s="194"/>
      <c r="D1" s="194"/>
      <c r="E1" s="194"/>
      <c r="F1" s="194"/>
      <c r="G1" s="194"/>
    </row>
    <row r="2" spans="1:10" ht="13.5" thickBot="1" x14ac:dyDescent="0.25"/>
    <row r="3" spans="1:10" x14ac:dyDescent="0.2">
      <c r="A3" s="195" t="s">
        <v>0</v>
      </c>
      <c r="B3" s="197" t="s">
        <v>52</v>
      </c>
      <c r="C3" s="197"/>
      <c r="D3" s="197"/>
      <c r="E3" s="197"/>
      <c r="F3" s="197"/>
      <c r="G3" s="198"/>
    </row>
    <row r="4" spans="1:10" ht="51.75" thickBot="1" x14ac:dyDescent="0.25">
      <c r="A4" s="196"/>
      <c r="B4" s="1" t="s">
        <v>21</v>
      </c>
      <c r="C4" s="1" t="s">
        <v>22</v>
      </c>
      <c r="D4" s="1" t="s">
        <v>34</v>
      </c>
      <c r="E4" s="1" t="s">
        <v>35</v>
      </c>
      <c r="F4" s="7" t="s">
        <v>36</v>
      </c>
      <c r="G4" s="8" t="s">
        <v>37</v>
      </c>
      <c r="I4" s="1" t="s">
        <v>53</v>
      </c>
      <c r="J4" s="1" t="s">
        <v>54</v>
      </c>
    </row>
    <row r="5" spans="1:10" ht="12.75" customHeight="1" x14ac:dyDescent="0.2">
      <c r="A5" s="2" t="s">
        <v>1</v>
      </c>
      <c r="B5" s="28">
        <v>8.2903377217624019</v>
      </c>
      <c r="C5" s="28">
        <v>655.32620354511107</v>
      </c>
      <c r="D5" s="28">
        <v>122.36</v>
      </c>
      <c r="E5" s="28">
        <v>392.88487352991513</v>
      </c>
      <c r="F5" s="208">
        <f>SUM(B17:C17)</f>
        <v>10033.932523110609</v>
      </c>
      <c r="G5" s="205">
        <f>SUM(D17:E17)</f>
        <v>808.25338306198842</v>
      </c>
      <c r="I5" s="65">
        <v>5.1931949014008607</v>
      </c>
      <c r="J5" s="28">
        <f>SUM(D5,I5)</f>
        <v>127.55319490140086</v>
      </c>
    </row>
    <row r="6" spans="1:10" ht="12.75" customHeight="1" x14ac:dyDescent="0.2">
      <c r="A6" s="3" t="s">
        <v>2</v>
      </c>
      <c r="B6" s="28">
        <v>107.14013373933312</v>
      </c>
      <c r="C6" s="28">
        <v>853.22502291529713</v>
      </c>
      <c r="D6" s="28">
        <v>32.565573581880066</v>
      </c>
      <c r="E6" s="28">
        <v>0</v>
      </c>
      <c r="F6" s="209"/>
      <c r="G6" s="206"/>
      <c r="I6" s="65">
        <v>3.5625762510744952E-2</v>
      </c>
      <c r="J6" s="28">
        <f t="shared" ref="J6:J16" si="0">SUM(D6,I6)</f>
        <v>32.601199344390814</v>
      </c>
    </row>
    <row r="7" spans="1:10" ht="12.75" customHeight="1" x14ac:dyDescent="0.2">
      <c r="A7" s="3" t="s">
        <v>3</v>
      </c>
      <c r="B7" s="28">
        <v>29.070108283673559</v>
      </c>
      <c r="C7" s="28">
        <v>310.60697989924023</v>
      </c>
      <c r="D7" s="28">
        <v>0</v>
      </c>
      <c r="E7" s="28">
        <v>29.9</v>
      </c>
      <c r="F7" s="209"/>
      <c r="G7" s="206"/>
      <c r="I7" s="65">
        <v>37.32985104581855</v>
      </c>
      <c r="J7" s="28">
        <f t="shared" si="0"/>
        <v>37.32985104581855</v>
      </c>
    </row>
    <row r="8" spans="1:10" ht="12.75" customHeight="1" x14ac:dyDescent="0.2">
      <c r="A8" s="3" t="s">
        <v>4</v>
      </c>
      <c r="B8" s="28">
        <v>21.167870601291739</v>
      </c>
      <c r="C8" s="28">
        <v>567.0124631995327</v>
      </c>
      <c r="D8" s="28">
        <v>5.5638070083206959</v>
      </c>
      <c r="E8" s="28">
        <v>16.794</v>
      </c>
      <c r="F8" s="209"/>
      <c r="G8" s="206"/>
      <c r="I8" s="65">
        <v>18.393738387802888</v>
      </c>
      <c r="J8" s="28">
        <f t="shared" si="0"/>
        <v>23.957545396123585</v>
      </c>
    </row>
    <row r="9" spans="1:10" ht="12.75" customHeight="1" x14ac:dyDescent="0.2">
      <c r="A9" s="3" t="s">
        <v>5</v>
      </c>
      <c r="B9" s="28">
        <v>419.38134303426688</v>
      </c>
      <c r="C9" s="28">
        <v>236.94047407991158</v>
      </c>
      <c r="D9" s="28">
        <v>4.1333333333333337</v>
      </c>
      <c r="E9" s="28">
        <v>45</v>
      </c>
      <c r="F9" s="209"/>
      <c r="G9" s="206"/>
      <c r="I9" s="65">
        <v>12.41</v>
      </c>
      <c r="J9" s="28">
        <f t="shared" si="0"/>
        <v>16.543333333333333</v>
      </c>
    </row>
    <row r="10" spans="1:10" ht="12.75" customHeight="1" x14ac:dyDescent="0.2">
      <c r="A10" s="3" t="s">
        <v>6</v>
      </c>
      <c r="B10" s="28">
        <v>131.78945967994613</v>
      </c>
      <c r="C10" s="28">
        <v>2362.3541363896788</v>
      </c>
      <c r="D10" s="28">
        <v>10.69</v>
      </c>
      <c r="E10" s="28">
        <v>0</v>
      </c>
      <c r="F10" s="209"/>
      <c r="G10" s="206"/>
      <c r="I10" s="65">
        <v>17.995809296665264</v>
      </c>
      <c r="J10" s="28">
        <f t="shared" si="0"/>
        <v>28.685809296665262</v>
      </c>
    </row>
    <row r="11" spans="1:10" ht="12.75" customHeight="1" x14ac:dyDescent="0.2">
      <c r="A11" s="3" t="s">
        <v>7</v>
      </c>
      <c r="B11" s="28">
        <v>35.717136635024865</v>
      </c>
      <c r="C11" s="28">
        <v>43.587437791294803</v>
      </c>
      <c r="D11" s="28">
        <v>22.031117598277884</v>
      </c>
      <c r="E11" s="28">
        <v>0</v>
      </c>
      <c r="F11" s="209"/>
      <c r="G11" s="206"/>
      <c r="I11" s="65">
        <v>2.476032923911093</v>
      </c>
      <c r="J11" s="28">
        <f t="shared" si="0"/>
        <v>24.507150522188976</v>
      </c>
    </row>
    <row r="12" spans="1:10" ht="12.75" customHeight="1" x14ac:dyDescent="0.2">
      <c r="A12" s="3" t="s">
        <v>8</v>
      </c>
      <c r="B12" s="28">
        <v>267.23369067771176</v>
      </c>
      <c r="C12" s="28">
        <v>488.51731880697281</v>
      </c>
      <c r="D12" s="28">
        <v>1.1975875541758902</v>
      </c>
      <c r="E12" s="28">
        <v>0</v>
      </c>
      <c r="F12" s="209"/>
      <c r="G12" s="206"/>
      <c r="I12" s="65">
        <v>58.330906414736404</v>
      </c>
      <c r="J12" s="28">
        <f t="shared" si="0"/>
        <v>59.528493968912294</v>
      </c>
    </row>
    <row r="13" spans="1:10" ht="12.75" customHeight="1" x14ac:dyDescent="0.2">
      <c r="A13" s="3" t="s">
        <v>9</v>
      </c>
      <c r="B13" s="28">
        <v>380.01024635683893</v>
      </c>
      <c r="C13" s="28">
        <v>559.82088735099546</v>
      </c>
      <c r="D13" s="28">
        <v>88.501833943341907</v>
      </c>
      <c r="E13" s="28">
        <v>28.408910010859593</v>
      </c>
      <c r="F13" s="209"/>
      <c r="G13" s="206"/>
      <c r="I13" s="65">
        <v>10.139440346599665</v>
      </c>
      <c r="J13" s="28">
        <f t="shared" si="0"/>
        <v>98.641274289941578</v>
      </c>
    </row>
    <row r="14" spans="1:10" ht="12.75" customHeight="1" x14ac:dyDescent="0.2">
      <c r="A14" s="3" t="s">
        <v>10</v>
      </c>
      <c r="B14" s="28">
        <v>20.725831668764773</v>
      </c>
      <c r="C14" s="28">
        <v>806.40748880433614</v>
      </c>
      <c r="D14" s="28">
        <v>0.29733657538764741</v>
      </c>
      <c r="E14" s="28">
        <v>0</v>
      </c>
      <c r="F14" s="209"/>
      <c r="G14" s="206"/>
      <c r="I14" s="65"/>
      <c r="J14" s="28">
        <f t="shared" si="0"/>
        <v>0.29733657538764741</v>
      </c>
    </row>
    <row r="15" spans="1:10" ht="12.75" customHeight="1" x14ac:dyDescent="0.2">
      <c r="A15" s="3" t="s">
        <v>11</v>
      </c>
      <c r="B15" s="28">
        <v>127.26016799435554</v>
      </c>
      <c r="C15" s="28">
        <v>844.28896996585115</v>
      </c>
      <c r="D15" s="28">
        <v>0</v>
      </c>
      <c r="E15" s="28">
        <v>4.69034958301063E-2</v>
      </c>
      <c r="F15" s="209"/>
      <c r="G15" s="206"/>
      <c r="I15" s="65">
        <v>1.1099726447889755</v>
      </c>
      <c r="J15" s="28">
        <f t="shared" si="0"/>
        <v>1.1099726447889755</v>
      </c>
    </row>
    <row r="16" spans="1:10" ht="13.5" customHeight="1" thickBot="1" x14ac:dyDescent="0.25">
      <c r="A16" s="4" t="s">
        <v>12</v>
      </c>
      <c r="B16" s="28">
        <v>148.16687590645739</v>
      </c>
      <c r="C16" s="28">
        <v>609.89193806296089</v>
      </c>
      <c r="D16" s="28">
        <v>2.59949278930767</v>
      </c>
      <c r="E16" s="28">
        <v>5.2786136413587164</v>
      </c>
      <c r="F16" s="209"/>
      <c r="G16" s="206"/>
      <c r="I16" s="65">
        <v>54.704999999999998</v>
      </c>
      <c r="J16" s="28">
        <f t="shared" si="0"/>
        <v>57.304492789307666</v>
      </c>
    </row>
    <row r="17" spans="1:10" ht="15.75" customHeight="1" thickBot="1" x14ac:dyDescent="0.3">
      <c r="A17" s="5" t="s">
        <v>13</v>
      </c>
      <c r="B17" s="43">
        <f>SUM(B5:B16)</f>
        <v>1695.9532022994269</v>
      </c>
      <c r="C17" s="43">
        <f>SUM(C5:C16)</f>
        <v>8337.9793208111823</v>
      </c>
      <c r="D17" s="43">
        <f>SUM(D5:D16)</f>
        <v>289.94008238402506</v>
      </c>
      <c r="E17" s="43">
        <f>SUM(E5:E16)</f>
        <v>518.31330067796341</v>
      </c>
      <c r="F17" s="210"/>
      <c r="G17" s="207"/>
      <c r="I17" s="43">
        <f>SUM(I5:I16)</f>
        <v>218.11957172423439</v>
      </c>
      <c r="J17" s="43">
        <f>SUM(J5:J16)</f>
        <v>508.05965410825951</v>
      </c>
    </row>
    <row r="24" spans="1:10" x14ac:dyDescent="0.2">
      <c r="H24" s="10"/>
      <c r="I24" s="10"/>
    </row>
    <row r="25" spans="1:10" x14ac:dyDescent="0.2">
      <c r="H25" s="10"/>
      <c r="I25" s="6"/>
    </row>
    <row r="26" spans="1:10" x14ac:dyDescent="0.2">
      <c r="H26" s="10"/>
      <c r="I26" s="10"/>
    </row>
    <row r="54" spans="1:1" x14ac:dyDescent="0.2">
      <c r="A54" s="21" t="s">
        <v>16</v>
      </c>
    </row>
    <row r="55" spans="1:1" x14ac:dyDescent="0.2">
      <c r="A55" s="2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Диаграммы</vt:lpstr>
      </vt:variant>
      <vt:variant>
        <vt:i4>1</vt:i4>
      </vt:variant>
    </vt:vector>
  </HeadingPairs>
  <TitlesOfParts>
    <vt:vector size="21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2019-2035</vt:lpstr>
      <vt:lpstr>2008-2022</vt:lpstr>
      <vt:lpstr>2008-2019 ЦТС М</vt:lpstr>
      <vt:lpstr>2012-2015 о.п.</vt:lpstr>
      <vt:lpstr>2013-2014 года</vt:lpstr>
      <vt:lpstr>Динамика</vt:lpstr>
    </vt:vector>
  </TitlesOfParts>
  <Company>IGTE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Makarov</dc:creator>
  <cp:lastModifiedBy>Курбатов</cp:lastModifiedBy>
  <cp:lastPrinted>2017-02-21T11:13:12Z</cp:lastPrinted>
  <dcterms:created xsi:type="dcterms:W3CDTF">2013-01-28T07:11:46Z</dcterms:created>
  <dcterms:modified xsi:type="dcterms:W3CDTF">2023-01-10T06:53:44Z</dcterms:modified>
</cp:coreProperties>
</file>